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INF FINANCIERA\CUENTA PUBLICA\3er TRIMESTRE\"/>
    </mc:Choice>
  </mc:AlternateContent>
  <bookViews>
    <workbookView xWindow="0" yWindow="0" windowWidth="23040" windowHeight="9525" tabRatio="863" activeTab="7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</workbook>
</file>

<file path=xl/calcChain.xml><?xml version="1.0" encoding="utf-8"?>
<calcChain xmlns="http://schemas.openxmlformats.org/spreadsheetml/2006/main">
  <c r="D51" i="63" l="1"/>
  <c r="D28" i="63"/>
  <c r="D60" i="63" s="1"/>
  <c r="G38" i="65" l="1"/>
  <c r="G37" i="65"/>
  <c r="D79" i="62"/>
  <c r="D78" i="62" s="1"/>
  <c r="G35" i="65" l="1"/>
  <c r="G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8" i="60" l="1"/>
  <c r="C79" i="62" l="1"/>
  <c r="C78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G51" i="65"/>
  <c r="G50" i="65"/>
  <c r="G49" i="65"/>
  <c r="G48" i="65"/>
  <c r="G47" i="65"/>
  <c r="G46" i="65"/>
  <c r="G45" i="65"/>
  <c r="G44" i="65"/>
  <c r="G43" i="65"/>
  <c r="G42" i="65"/>
  <c r="G41" i="65"/>
  <c r="G40" i="65"/>
  <c r="G36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6" i="60"/>
  <c r="C84" i="60"/>
  <c r="C82" i="60"/>
  <c r="C76" i="60"/>
  <c r="C73" i="60"/>
  <c r="C64" i="60"/>
  <c r="C58" i="60"/>
  <c r="C45" i="60"/>
  <c r="C36" i="60"/>
  <c r="C33" i="60"/>
  <c r="C27" i="60"/>
  <c r="C24" i="60"/>
  <c r="C18" i="60"/>
  <c r="C57" i="60" l="1"/>
  <c r="C98" i="60"/>
  <c r="D46" i="62"/>
  <c r="C46" i="62"/>
  <c r="C72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D15" i="63"/>
  <c r="D7" i="63"/>
  <c r="C39" i="64" l="1"/>
  <c r="D20" i="63"/>
  <c r="I2" i="65"/>
  <c r="E2" i="60"/>
  <c r="H2" i="59"/>
  <c r="E2" i="62" l="1"/>
  <c r="E2" i="6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7" i="60"/>
</calcChain>
</file>

<file path=xl/sharedStrings.xml><?xml version="1.0" encoding="utf-8"?>
<sst xmlns="http://schemas.openxmlformats.org/spreadsheetml/2006/main" count="828" uniqueCount="552">
  <si>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</si>
  <si>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</si>
  <si>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</si>
  <si>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</si>
  <si>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</si>
  <si>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</si>
  <si>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</si>
  <si>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</si>
  <si>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</si>
  <si>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</si>
  <si>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</si>
  <si>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</si>
  <si>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</si>
  <si>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</si>
  <si>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</si>
  <si>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</si>
  <si>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</si>
  <si>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</si>
  <si>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</si>
  <si>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</si>
  <si>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</si>
  <si>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</si>
  <si>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</si>
  <si>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</si>
  <si>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</si>
  <si>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</si>
  <si>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</si>
  <si>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</si>
  <si>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</si>
  <si>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</si>
  <si>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</si>
  <si>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</si>
  <si>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</si>
  <si>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</si>
  <si>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</si>
  <si>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</si>
  <si>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</si>
  <si>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</si>
  <si>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</si>
  <si>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</si>
  <si>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</si>
  <si>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</si>
  <si>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</si>
  <si>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</si>
  <si>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</si>
  <si>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</si>
  <si>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</si>
  <si>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</si>
  <si>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</si>
  <si>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</si>
  <si>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</si>
  <si>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</si>
  <si>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</si>
  <si>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</si>
  <si>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</si>
  <si>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</si>
  <si>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</si>
  <si>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</si>
  <si>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</si>
  <si>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</si>
  <si>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</si>
  <si>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</si>
  <si>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</si>
  <si>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</si>
  <si>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</si>
  <si>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</si>
  <si>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</si>
  <si>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</si>
  <si>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</si>
  <si>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</si>
  <si>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</si>
  <si>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</si>
  <si>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</si>
  <si>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</si>
  <si>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</si>
  <si>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</si>
  <si>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</si>
  <si>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</si>
  <si>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</si>
  <si>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</si>
  <si>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</si>
  <si>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</si>
  <si>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</si>
  <si>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</si>
  <si>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</si>
  <si>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</si>
  <si>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</si>
  <si>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</si>
  <si>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</si>
  <si>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</si>
  <si>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</si>
  <si>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</si>
  <si>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</si>
  <si>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</si>
  <si>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</si>
  <si>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</si>
  <si>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</si>
  <si>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</si>
  <si>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</si>
  <si>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</si>
  <si>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</si>
  <si>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</si>
  <si>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</si>
  <si>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</si>
  <si>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</si>
  <si>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</si>
  <si>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</si>
  <si>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</si>
  <si>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</si>
  <si>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</si>
  <si>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</si>
  <si>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</si>
  <si>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</si>
  <si>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</si>
  <si>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</si>
  <si>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</si>
  <si>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</si>
  <si>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</si>
  <si>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</si>
  <si>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</si>
  <si>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</si>
  <si>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</si>
  <si>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</si>
  <si>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</si>
  <si>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</si>
  <si>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</si>
  <si>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</si>
  <si>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</si>
  <si>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</si>
  <si>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</si>
  <si>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</si>
  <si>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</si>
  <si>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</si>
  <si>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</si>
  <si>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</si>
  <si>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</si>
  <si>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</si>
  <si>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</si>
  <si>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</si>
  <si>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</si>
  <si>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</si>
  <si>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</si>
  <si>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</si>
  <si>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</si>
  <si>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</si>
  <si>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</si>
  <si>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</si>
  <si>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</si>
  <si>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</si>
  <si>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</si>
  <si>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</si>
  <si>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</si>
  <si>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</si>
  <si>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</si>
  <si>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</si>
  <si>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</si>
  <si>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</si>
  <si>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</si>
  <si>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</si>
  <si>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</si>
  <si>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</si>
  <si>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</si>
  <si>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</si>
  <si>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</si>
  <si>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</si>
  <si>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</si>
  <si>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</si>
  <si>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</si>
  <si>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</si>
  <si>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</si>
  <si>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</si>
  <si>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</si>
  <si>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</si>
  <si>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</si>
  <si>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</si>
  <si>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</si>
  <si>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</si>
  <si>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</si>
  <si>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</si>
  <si>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</si>
  <si>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</si>
  <si>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</si>
  <si>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</si>
  <si>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</si>
  <si>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</si>
  <si>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</si>
  <si>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</si>
  <si>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</si>
  <si>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</si>
  <si>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</si>
  <si>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</si>
  <si>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</si>
  <si>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</si>
  <si>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</si>
  <si>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</si>
  <si>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</si>
  <si>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</si>
  <si>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</si>
  <si>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</si>
  <si>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</si>
  <si>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</si>
  <si>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</si>
  <si>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</si>
  <si>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</si>
  <si>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</si>
  <si>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</si>
  <si>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</si>
  <si>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</si>
  <si>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</si>
  <si>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</si>
  <si>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</si>
  <si>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</si>
  <si>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</si>
  <si>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</si>
  <si>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</si>
  <si>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</si>
  <si>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</si>
  <si>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</si>
  <si>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</si>
  <si>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</si>
  <si>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</si>
  <si>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</si>
  <si>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</si>
  <si>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</si>
  <si>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</si>
  <si>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</si>
  <si>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</si>
  <si>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</si>
  <si>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</si>
  <si>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</si>
  <si>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</si>
  <si>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</si>
  <si>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</si>
  <si>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</si>
  <si>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</si>
  <si>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</si>
  <si>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</si>
  <si>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</si>
  <si>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</si>
  <si>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</si>
  <si>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</si>
  <si>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</si>
  <si>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</si>
  <si>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</si>
  <si>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</si>
  <si>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</si>
  <si>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</si>
  <si>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</si>
  <si>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</si>
  <si>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</si>
  <si>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</si>
  <si>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</si>
  <si>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</si>
  <si>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</si>
  <si>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</si>
  <si>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</si>
  <si>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</si>
  <si>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</si>
  <si>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</si>
  <si>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</si>
  <si>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</si>
  <si>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</si>
  <si>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</si>
  <si>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</si>
  <si>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</si>
  <si>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</si>
  <si>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</si>
  <si>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</si>
  <si>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</si>
  <si>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</si>
  <si>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</si>
  <si>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</si>
  <si>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</si>
  <si>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</si>
  <si>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</si>
  <si>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</si>
  <si>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</si>
  <si>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</si>
  <si>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</si>
  <si>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</si>
  <si>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</si>
  <si>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</si>
  <si>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</si>
  <si>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</si>
  <si>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</si>
  <si>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</si>
  <si>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</si>
  <si>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</si>
  <si>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</si>
  <si>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</si>
  <si>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</si>
  <si>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</si>
  <si>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</si>
  <si>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</si>
  <si>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</si>
  <si>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</si>
  <si>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</si>
  <si>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</si>
  <si>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</si>
  <si>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</si>
  <si>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</si>
  <si>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</si>
  <si>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</si>
  <si>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</si>
  <si>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</si>
  <si>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</si>
  <si>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</si>
  <si>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</si>
  <si>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</si>
  <si>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</si>
  <si>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</si>
  <si>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</si>
  <si>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</si>
  <si>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</si>
  <si>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</si>
  <si>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</si>
  <si>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</si>
  <si>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</si>
  <si>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</si>
  <si>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</si>
  <si>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</si>
  <si>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</si>
  <si>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</si>
  <si>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</si>
  <si>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</si>
  <si>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</si>
  <si>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</si>
  <si>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</si>
  <si>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</si>
  <si>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</si>
  <si>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</si>
  <si>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</si>
  <si>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</si>
  <si>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</si>
  <si>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</si>
  <si>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</si>
  <si>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</si>
  <si>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</si>
  <si>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</si>
  <si>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</si>
  <si>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</si>
  <si>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</si>
  <si>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</si>
  <si>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</si>
  <si>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</si>
  <si>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</si>
  <si>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</si>
  <si>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</si>
  <si>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</si>
  <si>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</si>
  <si>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</si>
  <si>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</si>
  <si>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</si>
  <si>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</si>
  <si>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</si>
  <si>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</si>
  <si>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</si>
  <si>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</si>
  <si>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</si>
  <si>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</si>
  <si>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</si>
  <si>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</si>
  <si>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</si>
  <si>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</si>
  <si>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</si>
  <si>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</si>
  <si>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</si>
  <si>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</si>
  <si>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</si>
  <si>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</si>
  <si>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</si>
  <si>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</si>
  <si>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</si>
  <si>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</si>
  <si>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</si>
  <si>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</si>
  <si>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</si>
  <si>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</si>
  <si>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</si>
  <si>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</si>
  <si>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</si>
  <si>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</si>
  <si>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</si>
  <si>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</si>
  <si>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</si>
  <si>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</si>
  <si>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</si>
  <si>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</si>
  <si>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</si>
  <si>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</si>
  <si>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</si>
  <si>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</si>
  <si>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</si>
  <si>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</si>
  <si>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</si>
  <si>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</si>
  <si>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</si>
  <si>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</si>
  <si>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</si>
  <si>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</si>
  <si>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</si>
  <si>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</si>
  <si>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</si>
  <si>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</si>
  <si>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</si>
  <si>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</si>
  <si>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</si>
  <si>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</si>
  <si>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</si>
  <si>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</si>
  <si>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</si>
  <si>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</si>
  <si>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</si>
  <si>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</si>
  <si>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</si>
  <si>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</si>
  <si>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</si>
  <si>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</si>
  <si>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</si>
  <si>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</si>
  <si>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</si>
  <si>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</si>
  <si>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</si>
  <si>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</si>
  <si>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</si>
  <si>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</si>
  <si>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</si>
  <si>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</si>
  <si>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</si>
  <si>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</si>
  <si>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</si>
  <si>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</si>
  <si>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</si>
  <si>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</si>
  <si>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</si>
  <si>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</si>
  <si>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</si>
  <si>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</si>
  <si>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</si>
  <si>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</si>
  <si>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</si>
  <si>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</si>
  <si>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</si>
  <si>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</si>
  <si>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</si>
  <si>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</si>
  <si>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</si>
  <si>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</si>
  <si>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</si>
  <si>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</si>
  <si>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</si>
  <si>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</si>
  <si>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</si>
  <si>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</si>
  <si>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</si>
  <si>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</si>
  <si>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</si>
  <si>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</si>
  <si>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</si>
  <si>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</si>
  <si>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</si>
  <si>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</si>
  <si>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</si>
  <si>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</si>
  <si>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</si>
  <si>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</si>
  <si>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</si>
  <si>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</si>
  <si>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</si>
  <si>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</si>
  <si>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</si>
  <si>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</si>
  <si>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</si>
  <si>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</si>
  <si>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</si>
  <si>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</si>
  <si>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</si>
  <si>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</si>
  <si>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</si>
  <si>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</si>
  <si>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</si>
  <si>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</si>
  <si>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</si>
  <si>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</si>
  <si>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</si>
  <si>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</si>
  <si>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</si>
  <si>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</si>
  <si>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</si>
  <si>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</si>
  <si>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</si>
  <si>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</si>
  <si>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</si>
  <si>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</si>
  <si>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</si>
  <si>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</si>
  <si>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</si>
  <si>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</si>
  <si>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</si>
  <si>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</si>
  <si>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</si>
  <si>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</si>
  <si>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</si>
  <si>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</si>
  <si>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</si>
  <si>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</si>
  <si>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</si>
  <si>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</si>
  <si>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</si>
  <si>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</si>
  <si>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</si>
  <si>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</si>
  <si>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</si>
  <si>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</si>
  <si>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</si>
  <si>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</si>
  <si>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</si>
  <si>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</si>
  <si>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</si>
  <si>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</si>
  <si>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</si>
  <si>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</si>
  <si>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</si>
  <si>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</si>
  <si>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</si>
  <si>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</si>
  <si>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</si>
  <si>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</si>
  <si>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</si>
  <si>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</si>
  <si>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</si>
  <si>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</si>
  <si>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</si>
  <si>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</si>
  <si>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</si>
  <si>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</si>
  <si>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</si>
  <si>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</si>
  <si>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</si>
  <si>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</si>
  <si>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</si>
  <si>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Compra de Divisas</t>
  </si>
  <si>
    <t>Divisas por Compra (Acreedora</t>
  </si>
  <si>
    <t>Crédito Simple Disponible 2020</t>
  </si>
  <si>
    <t>Disposición de Crédito Simple 2020</t>
  </si>
  <si>
    <t>INSTITUTO TECNOLOGICO SUPERIOR DE SALVATIERRA</t>
  </si>
  <si>
    <t>Correspondiente del 1 de Enero al 30 de Septiembre de 2021</t>
  </si>
  <si>
    <t>CP. RAMIRO CONTRERAS RODRIGUEZ</t>
  </si>
  <si>
    <t>DR. RODRIGO CARRASCO RAMIREZ</t>
  </si>
  <si>
    <t>SUBDIRECTOR DE ADMINISTRACION Y FINANZAS</t>
  </si>
  <si>
    <t>DIRECTOR GENERAL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</si>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</sst>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Protection="1">
      <protection locked="0"/>
    </xf>
    <xf numFmtId="0" fontId="2" fillId="0" borderId="0" xfId="3" applyFont="1" applyFill="1" applyBorder="1" applyAlignment="1" applyProtection="1">
      <alignment horizontal="right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E46"/>
  <sheetViews>
    <sheetView zoomScaleNormal="100" zoomScaleSheetLayoutView="100" workbookViewId="0">
      <pane ySplit="4" topLeftCell="A14" activePane="bottomLeft" state="frozen"/>
      <selection activeCell="A14" sqref="A14:B14"/>
      <selection pane="bottomLeft" activeCell="F49" sqref="F49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4" t="s">
        <v>545</v>
      </c>
      <c r="B1" s="104"/>
      <c r="C1" s="15"/>
      <c r="D1" s="12" t="s">
        <v>529</v>
      </c>
      <c r="E1" s="13">
        <v>2021</v>
      </c>
    </row>
    <row r="2" spans="1:5" ht="18.95" customHeight="1" x14ac:dyDescent="0.2">
      <c r="A2" s="105" t="s">
        <v>528</v>
      </c>
      <c r="B2" s="105"/>
      <c r="C2" s="34"/>
      <c r="D2" s="12" t="s">
        <v>530</v>
      </c>
      <c r="E2" s="15" t="s">
        <v>532</v>
      </c>
    </row>
    <row r="3" spans="1:5" ht="18.95" customHeight="1" x14ac:dyDescent="0.2">
      <c r="A3" s="106" t="s">
        <v>546</v>
      </c>
      <c r="B3" s="106"/>
      <c r="C3" s="15"/>
      <c r="D3" s="12" t="s">
        <v>531</v>
      </c>
      <c r="E3" s="13">
        <v>3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91</v>
      </c>
      <c r="B12" s="44" t="s">
        <v>524</v>
      </c>
    </row>
    <row r="13" spans="1:5" x14ac:dyDescent="0.2">
      <c r="A13" s="43" t="s">
        <v>7</v>
      </c>
      <c r="B13" s="44" t="s">
        <v>525</v>
      </c>
    </row>
    <row r="14" spans="1:5" x14ac:dyDescent="0.2">
      <c r="A14" s="43" t="s">
        <v>8</v>
      </c>
      <c r="B14" s="44" t="s">
        <v>90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526</v>
      </c>
    </row>
    <row r="20" spans="1:2" x14ac:dyDescent="0.2">
      <c r="A20" s="43" t="s">
        <v>18</v>
      </c>
      <c r="B20" s="44" t="s">
        <v>19</v>
      </c>
    </row>
    <row r="21" spans="1:2" x14ac:dyDescent="0.2">
      <c r="A21" s="43" t="s">
        <v>20</v>
      </c>
      <c r="B21" s="44" t="s">
        <v>127</v>
      </c>
    </row>
    <row r="22" spans="1:2" x14ac:dyDescent="0.2">
      <c r="A22" s="43" t="s">
        <v>21</v>
      </c>
      <c r="B22" s="44" t="s">
        <v>22</v>
      </c>
    </row>
    <row r="23" spans="1:2" x14ac:dyDescent="0.2">
      <c r="A23" s="100" t="s">
        <v>509</v>
      </c>
      <c r="B23" s="101" t="s">
        <v>240</v>
      </c>
    </row>
    <row r="24" spans="1:2" x14ac:dyDescent="0.2">
      <c r="A24" s="100" t="s">
        <v>510</v>
      </c>
      <c r="B24" s="101" t="s">
        <v>511</v>
      </c>
    </row>
    <row r="25" spans="1:2" s="99" customFormat="1" x14ac:dyDescent="0.2">
      <c r="A25" s="100" t="s">
        <v>512</v>
      </c>
      <c r="B25" s="101" t="s">
        <v>277</v>
      </c>
    </row>
    <row r="26" spans="1:2" x14ac:dyDescent="0.2">
      <c r="A26" s="100" t="s">
        <v>513</v>
      </c>
      <c r="B26" s="101" t="s">
        <v>294</v>
      </c>
    </row>
    <row r="27" spans="1:2" x14ac:dyDescent="0.2">
      <c r="A27" s="43" t="s">
        <v>23</v>
      </c>
      <c r="B27" s="44" t="s">
        <v>24</v>
      </c>
    </row>
    <row r="28" spans="1:2" x14ac:dyDescent="0.2">
      <c r="A28" s="43" t="s">
        <v>25</v>
      </c>
      <c r="B28" s="44" t="s">
        <v>26</v>
      </c>
    </row>
    <row r="29" spans="1:2" x14ac:dyDescent="0.2">
      <c r="A29" s="43" t="s">
        <v>27</v>
      </c>
      <c r="B29" s="44" t="s">
        <v>28</v>
      </c>
    </row>
    <row r="30" spans="1:2" x14ac:dyDescent="0.2">
      <c r="A30" s="43" t="s">
        <v>29</v>
      </c>
      <c r="B30" s="44" t="s">
        <v>30</v>
      </c>
    </row>
    <row r="31" spans="1:2" x14ac:dyDescent="0.2">
      <c r="A31" s="43" t="s">
        <v>42</v>
      </c>
      <c r="B31" s="44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40</v>
      </c>
      <c r="B34" s="44" t="s">
        <v>35</v>
      </c>
    </row>
    <row r="35" spans="1:2" x14ac:dyDescent="0.2">
      <c r="A35" s="43" t="s">
        <v>41</v>
      </c>
      <c r="B35" s="44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44" t="s">
        <v>31</v>
      </c>
    </row>
    <row r="39" spans="1:2" x14ac:dyDescent="0.2">
      <c r="A39" s="4"/>
      <c r="B39" s="44" t="s">
        <v>32</v>
      </c>
    </row>
    <row r="40" spans="1:2" ht="12" thickBot="1" x14ac:dyDescent="0.25">
      <c r="A40" s="8"/>
      <c r="B40" s="9"/>
    </row>
    <row r="41" spans="1:2" x14ac:dyDescent="0.2">
      <c r="A41" s="1" t="s">
        <v>551</v>
      </c>
    </row>
    <row r="45" spans="1:2" x14ac:dyDescent="0.2">
      <c r="A45" s="128" t="s">
        <v>547</v>
      </c>
      <c r="B45" s="129" t="s">
        <v>548</v>
      </c>
    </row>
    <row r="46" spans="1:2" x14ac:dyDescent="0.2">
      <c r="A46" s="128" t="s">
        <v>549</v>
      </c>
      <c r="B46" s="129" t="s">
        <v>550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activeCell="G4" sqref="G4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0.85546875" style="18" bestFit="1" customWidth="1"/>
    <col min="4" max="4" width="16.140625" style="18" bestFit="1" customWidth="1"/>
    <col min="5" max="5" width="22.7109375" style="18" bestFit="1" customWidth="1"/>
    <col min="6" max="6" width="22.7109375" style="18" customWidth="1"/>
    <col min="7" max="8" width="16.7109375" style="18" customWidth="1"/>
    <col min="9" max="9" width="11.85546875" style="18" bestFit="1" customWidth="1"/>
    <col min="10" max="16384" width="9.140625" style="18"/>
  </cols>
  <sheetData>
    <row r="1" spans="1:8" s="14" customFormat="1" x14ac:dyDescent="0.25">
      <c r="A1" s="107" t="s">
        <v>545</v>
      </c>
      <c r="B1" s="108"/>
      <c r="C1" s="108"/>
      <c r="D1" s="108"/>
      <c r="E1" s="108"/>
      <c r="F1" s="108"/>
      <c r="G1" s="12" t="s">
        <v>529</v>
      </c>
      <c r="H1" s="23">
        <v>2021</v>
      </c>
    </row>
    <row r="2" spans="1:8" s="14" customFormat="1" x14ac:dyDescent="0.25">
      <c r="A2" s="107" t="s">
        <v>533</v>
      </c>
      <c r="B2" s="108"/>
      <c r="C2" s="108"/>
      <c r="D2" s="108"/>
      <c r="E2" s="108"/>
      <c r="F2" s="108"/>
      <c r="G2" s="12" t="s">
        <v>534</v>
      </c>
      <c r="H2" s="23" t="str">
        <f>'Notas a los Edos Financieros'!E2</f>
        <v>TRIMESTRAL</v>
      </c>
    </row>
    <row r="3" spans="1:8" s="14" customFormat="1" x14ac:dyDescent="0.25">
      <c r="A3" s="107" t="s">
        <v>546</v>
      </c>
      <c r="B3" s="108"/>
      <c r="C3" s="108"/>
      <c r="D3" s="108"/>
      <c r="E3" s="108"/>
      <c r="F3" s="108"/>
      <c r="G3" s="12" t="s">
        <v>535</v>
      </c>
      <c r="H3" s="23">
        <v>3</v>
      </c>
    </row>
    <row r="4" spans="1:8" x14ac:dyDescent="0.2">
      <c r="A4" s="16" t="s">
        <v>130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95</v>
      </c>
      <c r="B7" s="19" t="s">
        <v>92</v>
      </c>
      <c r="C7" s="19" t="s">
        <v>93</v>
      </c>
      <c r="D7" s="19" t="s">
        <v>94</v>
      </c>
      <c r="E7" s="19"/>
      <c r="F7" s="19"/>
      <c r="G7" s="19"/>
      <c r="H7" s="19"/>
    </row>
    <row r="8" spans="1:8" x14ac:dyDescent="0.2">
      <c r="A8" s="20">
        <v>1114</v>
      </c>
      <c r="B8" s="18" t="s">
        <v>131</v>
      </c>
      <c r="C8" s="22">
        <v>0</v>
      </c>
    </row>
    <row r="9" spans="1:8" x14ac:dyDescent="0.2">
      <c r="A9" s="20">
        <v>1115</v>
      </c>
      <c r="B9" s="18" t="s">
        <v>132</v>
      </c>
      <c r="C9" s="22">
        <v>0</v>
      </c>
    </row>
    <row r="10" spans="1:8" x14ac:dyDescent="0.2">
      <c r="A10" s="20">
        <v>1121</v>
      </c>
      <c r="B10" s="18" t="s">
        <v>133</v>
      </c>
      <c r="C10" s="22">
        <v>0</v>
      </c>
    </row>
    <row r="11" spans="1:8" x14ac:dyDescent="0.2">
      <c r="A11" s="20">
        <v>1211</v>
      </c>
      <c r="B11" s="18" t="s">
        <v>134</v>
      </c>
      <c r="C11" s="22">
        <v>0</v>
      </c>
    </row>
    <row r="13" spans="1:8" x14ac:dyDescent="0.2">
      <c r="A13" s="17" t="s">
        <v>98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95</v>
      </c>
      <c r="B14" s="19" t="s">
        <v>92</v>
      </c>
      <c r="C14" s="19" t="s">
        <v>93</v>
      </c>
      <c r="D14" s="19">
        <v>2020</v>
      </c>
      <c r="E14" s="19">
        <v>2019</v>
      </c>
      <c r="F14" s="19">
        <v>2018</v>
      </c>
      <c r="G14" s="19">
        <v>2017</v>
      </c>
      <c r="H14" s="19" t="s">
        <v>129</v>
      </c>
    </row>
    <row r="15" spans="1:8" x14ac:dyDescent="0.2">
      <c r="A15" s="20">
        <v>1122</v>
      </c>
      <c r="B15" s="18" t="s">
        <v>135</v>
      </c>
      <c r="C15" s="22">
        <v>59294.38</v>
      </c>
      <c r="D15" s="22">
        <v>0</v>
      </c>
      <c r="E15" s="22">
        <v>0</v>
      </c>
      <c r="F15" s="22">
        <v>44158.879999999997</v>
      </c>
      <c r="G15" s="22">
        <v>0</v>
      </c>
    </row>
    <row r="16" spans="1:8" x14ac:dyDescent="0.2">
      <c r="A16" s="20">
        <v>1124</v>
      </c>
      <c r="B16" s="18" t="s">
        <v>136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99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95</v>
      </c>
      <c r="B19" s="19" t="s">
        <v>92</v>
      </c>
      <c r="C19" s="19" t="s">
        <v>93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141</v>
      </c>
    </row>
    <row r="20" spans="1:8" x14ac:dyDescent="0.2">
      <c r="A20" s="20">
        <v>1123</v>
      </c>
      <c r="B20" s="18" t="s">
        <v>142</v>
      </c>
      <c r="C20" s="22">
        <v>3920.98</v>
      </c>
      <c r="D20" s="22">
        <v>3920.98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143</v>
      </c>
      <c r="C21" s="22">
        <v>5000</v>
      </c>
      <c r="D21" s="22">
        <v>5000</v>
      </c>
      <c r="E21" s="22">
        <v>0</v>
      </c>
      <c r="F21" s="22">
        <v>0</v>
      </c>
      <c r="G21" s="22">
        <v>0</v>
      </c>
    </row>
    <row r="22" spans="1:8" x14ac:dyDescent="0.2">
      <c r="A22" s="20">
        <v>1126</v>
      </c>
      <c r="B22" s="18" t="s">
        <v>515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516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144</v>
      </c>
      <c r="C24" s="22">
        <v>585.92999999999995</v>
      </c>
      <c r="D24" s="22">
        <v>585.92999999999995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145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517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95</v>
      </c>
      <c r="B31" s="19" t="s">
        <v>92</v>
      </c>
      <c r="C31" s="19" t="s">
        <v>93</v>
      </c>
      <c r="D31" s="19" t="s">
        <v>102</v>
      </c>
      <c r="E31" s="19" t="s">
        <v>101</v>
      </c>
      <c r="F31" s="19" t="s">
        <v>149</v>
      </c>
      <c r="G31" s="19" t="s">
        <v>104</v>
      </c>
      <c r="H31" s="19"/>
    </row>
    <row r="32" spans="1:8" x14ac:dyDescent="0.2">
      <c r="A32" s="20">
        <v>1140</v>
      </c>
      <c r="B32" s="18" t="s">
        <v>150</v>
      </c>
      <c r="C32" s="22">
        <f>SUM(C33:C37)</f>
        <v>0</v>
      </c>
    </row>
    <row r="33" spans="1:8" x14ac:dyDescent="0.2">
      <c r="A33" s="20">
        <v>1141</v>
      </c>
      <c r="B33" s="18" t="s">
        <v>151</v>
      </c>
      <c r="C33" s="22">
        <v>0</v>
      </c>
    </row>
    <row r="34" spans="1:8" x14ac:dyDescent="0.2">
      <c r="A34" s="20">
        <v>1142</v>
      </c>
      <c r="B34" s="18" t="s">
        <v>152</v>
      </c>
      <c r="C34" s="22">
        <v>0</v>
      </c>
    </row>
    <row r="35" spans="1:8" x14ac:dyDescent="0.2">
      <c r="A35" s="20">
        <v>1143</v>
      </c>
      <c r="B35" s="18" t="s">
        <v>153</v>
      </c>
      <c r="C35" s="22">
        <v>0</v>
      </c>
    </row>
    <row r="36" spans="1:8" x14ac:dyDescent="0.2">
      <c r="A36" s="20">
        <v>1144</v>
      </c>
      <c r="B36" s="18" t="s">
        <v>154</v>
      </c>
      <c r="C36" s="22">
        <v>0</v>
      </c>
    </row>
    <row r="37" spans="1:8" x14ac:dyDescent="0.2">
      <c r="A37" s="20">
        <v>1145</v>
      </c>
      <c r="B37" s="18" t="s">
        <v>155</v>
      </c>
      <c r="C37" s="22">
        <v>0</v>
      </c>
    </row>
    <row r="39" spans="1:8" x14ac:dyDescent="0.2">
      <c r="A39" s="17" t="s">
        <v>156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95</v>
      </c>
      <c r="B40" s="19" t="s">
        <v>92</v>
      </c>
      <c r="C40" s="19" t="s">
        <v>93</v>
      </c>
      <c r="D40" s="19" t="s">
        <v>100</v>
      </c>
      <c r="E40" s="19" t="s">
        <v>103</v>
      </c>
      <c r="F40" s="19" t="s">
        <v>157</v>
      </c>
      <c r="G40" s="19"/>
      <c r="H40" s="19"/>
    </row>
    <row r="41" spans="1:8" x14ac:dyDescent="0.2">
      <c r="A41" s="20">
        <v>1150</v>
      </c>
      <c r="B41" s="18" t="s">
        <v>158</v>
      </c>
      <c r="C41" s="22">
        <f>C42</f>
        <v>0</v>
      </c>
    </row>
    <row r="42" spans="1:8" x14ac:dyDescent="0.2">
      <c r="A42" s="20">
        <v>1151</v>
      </c>
      <c r="B42" s="18" t="s">
        <v>159</v>
      </c>
      <c r="C42" s="22">
        <v>0</v>
      </c>
    </row>
    <row r="44" spans="1:8" x14ac:dyDescent="0.2">
      <c r="A44" s="17" t="s">
        <v>105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95</v>
      </c>
      <c r="B45" s="19" t="s">
        <v>92</v>
      </c>
      <c r="C45" s="19" t="s">
        <v>93</v>
      </c>
      <c r="D45" s="19" t="s">
        <v>94</v>
      </c>
      <c r="E45" s="19" t="s">
        <v>141</v>
      </c>
      <c r="F45" s="19"/>
      <c r="G45" s="19"/>
      <c r="H45" s="19"/>
    </row>
    <row r="46" spans="1:8" x14ac:dyDescent="0.2">
      <c r="A46" s="20">
        <v>1213</v>
      </c>
      <c r="B46" s="18" t="s">
        <v>160</v>
      </c>
      <c r="C46" s="22">
        <v>0</v>
      </c>
    </row>
    <row r="48" spans="1:8" x14ac:dyDescent="0.2">
      <c r="A48" s="17" t="s">
        <v>106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95</v>
      </c>
      <c r="B49" s="19" t="s">
        <v>92</v>
      </c>
      <c r="C49" s="19" t="s">
        <v>93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161</v>
      </c>
      <c r="C50" s="22">
        <v>0</v>
      </c>
    </row>
    <row r="52" spans="1:9" x14ac:dyDescent="0.2">
      <c r="A52" s="17" t="s">
        <v>110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95</v>
      </c>
      <c r="B53" s="19" t="s">
        <v>92</v>
      </c>
      <c r="C53" s="19" t="s">
        <v>93</v>
      </c>
      <c r="D53" s="19" t="s">
        <v>107</v>
      </c>
      <c r="E53" s="19" t="s">
        <v>108</v>
      </c>
      <c r="F53" s="19" t="s">
        <v>100</v>
      </c>
      <c r="G53" s="19" t="s">
        <v>162</v>
      </c>
      <c r="H53" s="19" t="s">
        <v>109</v>
      </c>
      <c r="I53" s="19" t="s">
        <v>163</v>
      </c>
    </row>
    <row r="54" spans="1:9" x14ac:dyDescent="0.2">
      <c r="A54" s="20">
        <v>1230</v>
      </c>
      <c r="B54" s="18" t="s">
        <v>164</v>
      </c>
      <c r="C54" s="22">
        <f>SUM(C55:C61)</f>
        <v>81008785.689999998</v>
      </c>
      <c r="D54" s="22">
        <f>SUM(D55:D61)</f>
        <v>0</v>
      </c>
      <c r="E54" s="22">
        <f>SUM(E55:E61)</f>
        <v>0</v>
      </c>
    </row>
    <row r="55" spans="1:9" x14ac:dyDescent="0.2">
      <c r="A55" s="20">
        <v>1231</v>
      </c>
      <c r="B55" s="18" t="s">
        <v>165</v>
      </c>
      <c r="C55" s="22">
        <v>0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166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167</v>
      </c>
      <c r="C57" s="22">
        <v>0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168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169</v>
      </c>
      <c r="C59" s="22">
        <v>0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170</v>
      </c>
      <c r="C60" s="22">
        <v>81008785.689999998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171</v>
      </c>
      <c r="C61" s="22">
        <v>0</v>
      </c>
      <c r="D61" s="22">
        <v>0</v>
      </c>
      <c r="E61" s="22">
        <v>0</v>
      </c>
    </row>
    <row r="62" spans="1:9" x14ac:dyDescent="0.2">
      <c r="A62" s="20">
        <v>1240</v>
      </c>
      <c r="B62" s="18" t="s">
        <v>172</v>
      </c>
      <c r="C62" s="22">
        <f>SUM(C63:C70)</f>
        <v>32056995.82</v>
      </c>
      <c r="D62" s="22">
        <f t="shared" ref="D62:E62" si="0">SUM(D63:D70)</f>
        <v>0</v>
      </c>
      <c r="E62" s="22">
        <f t="shared" si="0"/>
        <v>19070631.27</v>
      </c>
    </row>
    <row r="63" spans="1:9" x14ac:dyDescent="0.2">
      <c r="A63" s="20">
        <v>1241</v>
      </c>
      <c r="B63" s="18" t="s">
        <v>173</v>
      </c>
      <c r="C63" s="22">
        <v>12480388.27</v>
      </c>
      <c r="D63" s="22">
        <v>0</v>
      </c>
      <c r="E63" s="22">
        <v>8365865.1600000001</v>
      </c>
    </row>
    <row r="64" spans="1:9" x14ac:dyDescent="0.2">
      <c r="A64" s="20">
        <v>1242</v>
      </c>
      <c r="B64" s="18" t="s">
        <v>174</v>
      </c>
      <c r="C64" s="22">
        <v>3332138.98</v>
      </c>
      <c r="D64" s="22">
        <v>0</v>
      </c>
      <c r="E64" s="22">
        <v>1358728.34</v>
      </c>
    </row>
    <row r="65" spans="1:9" x14ac:dyDescent="0.2">
      <c r="A65" s="20">
        <v>1243</v>
      </c>
      <c r="B65" s="18" t="s">
        <v>175</v>
      </c>
      <c r="C65" s="22">
        <v>5096867.2699999996</v>
      </c>
      <c r="D65" s="22">
        <v>0</v>
      </c>
      <c r="E65" s="22">
        <v>3686498.33</v>
      </c>
    </row>
    <row r="66" spans="1:9" x14ac:dyDescent="0.2">
      <c r="A66" s="20">
        <v>1244</v>
      </c>
      <c r="B66" s="18" t="s">
        <v>176</v>
      </c>
      <c r="C66" s="22">
        <v>2591495.5</v>
      </c>
      <c r="D66" s="22">
        <v>0</v>
      </c>
      <c r="E66" s="22">
        <v>1288944.01</v>
      </c>
    </row>
    <row r="67" spans="1:9" x14ac:dyDescent="0.2">
      <c r="A67" s="20">
        <v>1245</v>
      </c>
      <c r="B67" s="18" t="s">
        <v>177</v>
      </c>
      <c r="C67" s="22">
        <v>0</v>
      </c>
      <c r="D67" s="22">
        <v>0</v>
      </c>
      <c r="E67" s="22">
        <v>0</v>
      </c>
    </row>
    <row r="68" spans="1:9" x14ac:dyDescent="0.2">
      <c r="A68" s="20">
        <v>1246</v>
      </c>
      <c r="B68" s="18" t="s">
        <v>178</v>
      </c>
      <c r="C68" s="22">
        <v>8493127.6300000008</v>
      </c>
      <c r="D68" s="22">
        <v>0</v>
      </c>
      <c r="E68" s="22">
        <v>4370595.43</v>
      </c>
    </row>
    <row r="69" spans="1:9" x14ac:dyDescent="0.2">
      <c r="A69" s="20">
        <v>1247</v>
      </c>
      <c r="B69" s="18" t="s">
        <v>179</v>
      </c>
      <c r="C69" s="22">
        <v>62978.17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180</v>
      </c>
      <c r="C70" s="22">
        <v>0</v>
      </c>
      <c r="D70" s="22">
        <v>0</v>
      </c>
      <c r="E70" s="22">
        <v>0</v>
      </c>
    </row>
    <row r="72" spans="1:9" x14ac:dyDescent="0.2">
      <c r="A72" s="17" t="s">
        <v>111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95</v>
      </c>
      <c r="B73" s="19" t="s">
        <v>92</v>
      </c>
      <c r="C73" s="19" t="s">
        <v>93</v>
      </c>
      <c r="D73" s="19" t="s">
        <v>112</v>
      </c>
      <c r="E73" s="19" t="s">
        <v>181</v>
      </c>
      <c r="F73" s="19" t="s">
        <v>100</v>
      </c>
      <c r="G73" s="19" t="s">
        <v>162</v>
      </c>
      <c r="H73" s="19" t="s">
        <v>109</v>
      </c>
      <c r="I73" s="19" t="s">
        <v>163</v>
      </c>
    </row>
    <row r="74" spans="1:9" x14ac:dyDescent="0.2">
      <c r="A74" s="20">
        <v>1250</v>
      </c>
      <c r="B74" s="18" t="s">
        <v>182</v>
      </c>
      <c r="C74" s="22">
        <f>SUM(C75:C79)</f>
        <v>2851.04</v>
      </c>
      <c r="D74" s="22">
        <f>SUM(D75:D79)</f>
        <v>0</v>
      </c>
      <c r="E74" s="22">
        <f>SUM(E75:E79)</f>
        <v>0</v>
      </c>
    </row>
    <row r="75" spans="1:9" x14ac:dyDescent="0.2">
      <c r="A75" s="20">
        <v>1251</v>
      </c>
      <c r="B75" s="18" t="s">
        <v>183</v>
      </c>
      <c r="C75" s="22">
        <v>0</v>
      </c>
      <c r="D75" s="22">
        <v>0</v>
      </c>
      <c r="E75" s="22">
        <v>0</v>
      </c>
    </row>
    <row r="76" spans="1:9" x14ac:dyDescent="0.2">
      <c r="A76" s="20">
        <v>1252</v>
      </c>
      <c r="B76" s="18" t="s">
        <v>184</v>
      </c>
      <c r="C76" s="22">
        <v>2851.04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185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186</v>
      </c>
      <c r="C78" s="22">
        <v>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187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188</v>
      </c>
      <c r="C80" s="22">
        <f>SUM(C81:C86)</f>
        <v>0</v>
      </c>
      <c r="D80" s="22">
        <f>SUM(D81:D86)</f>
        <v>0</v>
      </c>
      <c r="E80" s="22">
        <f>SUM(E81:E86)</f>
        <v>0</v>
      </c>
    </row>
    <row r="81" spans="1:8" x14ac:dyDescent="0.2">
      <c r="A81" s="20">
        <v>1271</v>
      </c>
      <c r="B81" s="18" t="s">
        <v>189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190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191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192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193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194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113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95</v>
      </c>
      <c r="B89" s="19" t="s">
        <v>92</v>
      </c>
      <c r="C89" s="19" t="s">
        <v>93</v>
      </c>
      <c r="D89" s="19" t="s">
        <v>195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196</v>
      </c>
      <c r="C90" s="22">
        <f>SUM(C91:C92)</f>
        <v>0</v>
      </c>
    </row>
    <row r="91" spans="1:8" x14ac:dyDescent="0.2">
      <c r="A91" s="20">
        <v>1161</v>
      </c>
      <c r="B91" s="18" t="s">
        <v>197</v>
      </c>
      <c r="C91" s="22">
        <v>0</v>
      </c>
    </row>
    <row r="92" spans="1:8" x14ac:dyDescent="0.2">
      <c r="A92" s="20">
        <v>1162</v>
      </c>
      <c r="B92" s="18" t="s">
        <v>198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95</v>
      </c>
      <c r="B95" s="19" t="s">
        <v>92</v>
      </c>
      <c r="C95" s="19" t="s">
        <v>93</v>
      </c>
      <c r="D95" s="19" t="s">
        <v>141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527</v>
      </c>
      <c r="C96" s="22">
        <f>SUM(C97:C100)</f>
        <v>1827</v>
      </c>
    </row>
    <row r="97" spans="1:8" x14ac:dyDescent="0.2">
      <c r="A97" s="20">
        <v>1191</v>
      </c>
      <c r="B97" s="18" t="s">
        <v>519</v>
      </c>
      <c r="C97" s="22">
        <v>1827</v>
      </c>
    </row>
    <row r="98" spans="1:8" x14ac:dyDescent="0.2">
      <c r="A98" s="20">
        <v>1192</v>
      </c>
      <c r="B98" s="18" t="s">
        <v>520</v>
      </c>
      <c r="C98" s="22">
        <v>0</v>
      </c>
    </row>
    <row r="99" spans="1:8" x14ac:dyDescent="0.2">
      <c r="A99" s="20">
        <v>1193</v>
      </c>
      <c r="B99" s="18" t="s">
        <v>521</v>
      </c>
      <c r="C99" s="22">
        <v>0</v>
      </c>
    </row>
    <row r="100" spans="1:8" x14ac:dyDescent="0.2">
      <c r="A100" s="20">
        <v>1194</v>
      </c>
      <c r="B100" s="18" t="s">
        <v>522</v>
      </c>
      <c r="C100" s="22">
        <v>0</v>
      </c>
    </row>
    <row r="101" spans="1:8" x14ac:dyDescent="0.2">
      <c r="A101" s="20"/>
      <c r="C101" s="22"/>
    </row>
    <row r="102" spans="1:8" x14ac:dyDescent="0.2">
      <c r="A102" s="19" t="s">
        <v>95</v>
      </c>
      <c r="B102" s="19" t="s">
        <v>92</v>
      </c>
      <c r="C102" s="19" t="s">
        <v>93</v>
      </c>
      <c r="D102" s="19" t="s">
        <v>141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199</v>
      </c>
      <c r="C103" s="22">
        <f>SUM(C104:C106)</f>
        <v>0</v>
      </c>
    </row>
    <row r="104" spans="1:8" x14ac:dyDescent="0.2">
      <c r="A104" s="20">
        <v>1291</v>
      </c>
      <c r="B104" s="18" t="s">
        <v>200</v>
      </c>
      <c r="C104" s="22">
        <v>0</v>
      </c>
    </row>
    <row r="105" spans="1:8" x14ac:dyDescent="0.2">
      <c r="A105" s="20">
        <v>1292</v>
      </c>
      <c r="B105" s="18" t="s">
        <v>201</v>
      </c>
      <c r="C105" s="22">
        <v>0</v>
      </c>
    </row>
    <row r="106" spans="1:8" x14ac:dyDescent="0.2">
      <c r="A106" s="20">
        <v>1293</v>
      </c>
      <c r="B106" s="18" t="s">
        <v>202</v>
      </c>
      <c r="C106" s="22">
        <v>0</v>
      </c>
    </row>
    <row r="108" spans="1:8" x14ac:dyDescent="0.2">
      <c r="A108" s="17" t="s">
        <v>114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95</v>
      </c>
      <c r="B109" s="19" t="s">
        <v>92</v>
      </c>
      <c r="C109" s="19" t="s">
        <v>93</v>
      </c>
      <c r="D109" s="19" t="s">
        <v>137</v>
      </c>
      <c r="E109" s="19" t="s">
        <v>138</v>
      </c>
      <c r="F109" s="19" t="s">
        <v>139</v>
      </c>
      <c r="G109" s="19" t="s">
        <v>203</v>
      </c>
      <c r="H109" s="19" t="s">
        <v>204</v>
      </c>
    </row>
    <row r="110" spans="1:8" x14ac:dyDescent="0.2">
      <c r="A110" s="20">
        <v>2110</v>
      </c>
      <c r="B110" s="18" t="s">
        <v>205</v>
      </c>
      <c r="C110" s="22">
        <f>SUM(C111:C119)</f>
        <v>858088.56</v>
      </c>
      <c r="D110" s="22">
        <f>SUM(D111:D119)</f>
        <v>858088.56</v>
      </c>
      <c r="E110" s="22">
        <f>SUM(E111:E119)</f>
        <v>0</v>
      </c>
      <c r="F110" s="22">
        <f>SUM(F111:F119)</f>
        <v>0</v>
      </c>
      <c r="G110" s="22">
        <f>SUM(G111:G119)</f>
        <v>0</v>
      </c>
    </row>
    <row r="111" spans="1:8" x14ac:dyDescent="0.2">
      <c r="A111" s="20">
        <v>2111</v>
      </c>
      <c r="B111" s="18" t="s">
        <v>206</v>
      </c>
      <c r="C111" s="22">
        <v>0</v>
      </c>
      <c r="D111" s="22">
        <f>C111</f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207</v>
      </c>
      <c r="C112" s="22">
        <v>0</v>
      </c>
      <c r="D112" s="22">
        <f t="shared" ref="D112:D119" si="1">C112</f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208</v>
      </c>
      <c r="C113" s="22">
        <v>0</v>
      </c>
      <c r="D113" s="22">
        <f t="shared" si="1"/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209</v>
      </c>
      <c r="C114" s="22">
        <v>0</v>
      </c>
      <c r="D114" s="22">
        <f t="shared" si="1"/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210</v>
      </c>
      <c r="C115" s="22">
        <v>0</v>
      </c>
      <c r="D115" s="22">
        <f t="shared" si="1"/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211</v>
      </c>
      <c r="C116" s="22">
        <v>0</v>
      </c>
      <c r="D116" s="22">
        <f t="shared" si="1"/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212</v>
      </c>
      <c r="C117" s="22">
        <v>123956.88</v>
      </c>
      <c r="D117" s="22">
        <f t="shared" si="1"/>
        <v>123956.88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213</v>
      </c>
      <c r="C118" s="22">
        <v>0</v>
      </c>
      <c r="D118" s="22">
        <f t="shared" si="1"/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214</v>
      </c>
      <c r="C119" s="22">
        <v>734131.68</v>
      </c>
      <c r="D119" s="22">
        <f t="shared" si="1"/>
        <v>734131.68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215</v>
      </c>
      <c r="C120" s="22">
        <f>SUM(C121:C123)</f>
        <v>0</v>
      </c>
      <c r="D120" s="22">
        <f t="shared" ref="D120:G120" si="2">SUM(D121:D123)</f>
        <v>0</v>
      </c>
      <c r="E120" s="22">
        <f t="shared" si="2"/>
        <v>0</v>
      </c>
      <c r="F120" s="22">
        <f t="shared" si="2"/>
        <v>0</v>
      </c>
      <c r="G120" s="22">
        <f t="shared" si="2"/>
        <v>0</v>
      </c>
    </row>
    <row r="121" spans="1:8" x14ac:dyDescent="0.2">
      <c r="A121" s="20">
        <v>2121</v>
      </c>
      <c r="B121" s="18" t="s">
        <v>216</v>
      </c>
      <c r="C121" s="22">
        <v>0</v>
      </c>
      <c r="D121" s="22">
        <f>C121</f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217</v>
      </c>
      <c r="C122" s="22">
        <v>0</v>
      </c>
      <c r="D122" s="22">
        <f t="shared" ref="D122:D123" si="3">C122</f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218</v>
      </c>
      <c r="C123" s="22">
        <v>0</v>
      </c>
      <c r="D123" s="22">
        <f t="shared" si="3"/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115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95</v>
      </c>
      <c r="B126" s="19" t="s">
        <v>92</v>
      </c>
      <c r="C126" s="19" t="s">
        <v>93</v>
      </c>
      <c r="D126" s="19" t="s">
        <v>96</v>
      </c>
      <c r="E126" s="19" t="s">
        <v>141</v>
      </c>
      <c r="F126" s="19"/>
      <c r="G126" s="19"/>
      <c r="H126" s="19"/>
    </row>
    <row r="127" spans="1:8" x14ac:dyDescent="0.2">
      <c r="A127" s="20">
        <v>2160</v>
      </c>
      <c r="B127" s="18" t="s">
        <v>219</v>
      </c>
      <c r="C127" s="22">
        <f>SUM(C128:C133)</f>
        <v>0</v>
      </c>
    </row>
    <row r="128" spans="1:8" x14ac:dyDescent="0.2">
      <c r="A128" s="20">
        <v>2161</v>
      </c>
      <c r="B128" s="18" t="s">
        <v>220</v>
      </c>
      <c r="C128" s="22">
        <v>0</v>
      </c>
    </row>
    <row r="129" spans="1:8" x14ac:dyDescent="0.2">
      <c r="A129" s="20">
        <v>2162</v>
      </c>
      <c r="B129" s="18" t="s">
        <v>221</v>
      </c>
      <c r="C129" s="22">
        <v>0</v>
      </c>
    </row>
    <row r="130" spans="1:8" x14ac:dyDescent="0.2">
      <c r="A130" s="20">
        <v>2163</v>
      </c>
      <c r="B130" s="18" t="s">
        <v>222</v>
      </c>
      <c r="C130" s="22">
        <v>0</v>
      </c>
    </row>
    <row r="131" spans="1:8" x14ac:dyDescent="0.2">
      <c r="A131" s="20">
        <v>2164</v>
      </c>
      <c r="B131" s="18" t="s">
        <v>223</v>
      </c>
      <c r="C131" s="22">
        <v>0</v>
      </c>
    </row>
    <row r="132" spans="1:8" x14ac:dyDescent="0.2">
      <c r="A132" s="20">
        <v>2165</v>
      </c>
      <c r="B132" s="18" t="s">
        <v>224</v>
      </c>
      <c r="C132" s="22">
        <v>0</v>
      </c>
    </row>
    <row r="133" spans="1:8" x14ac:dyDescent="0.2">
      <c r="A133" s="20">
        <v>2166</v>
      </c>
      <c r="B133" s="18" t="s">
        <v>225</v>
      </c>
      <c r="C133" s="22">
        <v>0</v>
      </c>
    </row>
    <row r="134" spans="1:8" x14ac:dyDescent="0.2">
      <c r="A134" s="20">
        <v>2250</v>
      </c>
      <c r="B134" s="18" t="s">
        <v>226</v>
      </c>
      <c r="C134" s="22">
        <f>SUM(C135:C140)</f>
        <v>0</v>
      </c>
    </row>
    <row r="135" spans="1:8" x14ac:dyDescent="0.2">
      <c r="A135" s="20">
        <v>2251</v>
      </c>
      <c r="B135" s="18" t="s">
        <v>227</v>
      </c>
      <c r="C135" s="22">
        <v>0</v>
      </c>
    </row>
    <row r="136" spans="1:8" x14ac:dyDescent="0.2">
      <c r="A136" s="20">
        <v>2252</v>
      </c>
      <c r="B136" s="18" t="s">
        <v>228</v>
      </c>
      <c r="C136" s="22">
        <v>0</v>
      </c>
    </row>
    <row r="137" spans="1:8" x14ac:dyDescent="0.2">
      <c r="A137" s="20">
        <v>2253</v>
      </c>
      <c r="B137" s="18" t="s">
        <v>229</v>
      </c>
      <c r="C137" s="22">
        <v>0</v>
      </c>
    </row>
    <row r="138" spans="1:8" x14ac:dyDescent="0.2">
      <c r="A138" s="20">
        <v>2254</v>
      </c>
      <c r="B138" s="18" t="s">
        <v>230</v>
      </c>
      <c r="C138" s="22">
        <v>0</v>
      </c>
    </row>
    <row r="139" spans="1:8" x14ac:dyDescent="0.2">
      <c r="A139" s="20">
        <v>2255</v>
      </c>
      <c r="B139" s="18" t="s">
        <v>231</v>
      </c>
      <c r="C139" s="22">
        <v>0</v>
      </c>
    </row>
    <row r="140" spans="1:8" x14ac:dyDescent="0.2">
      <c r="A140" s="20">
        <v>2256</v>
      </c>
      <c r="B140" s="18" t="s">
        <v>232</v>
      </c>
      <c r="C140" s="22">
        <v>0</v>
      </c>
    </row>
    <row r="142" spans="1:8" x14ac:dyDescent="0.2">
      <c r="A142" s="17" t="s">
        <v>116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95</v>
      </c>
      <c r="B143" s="21" t="s">
        <v>92</v>
      </c>
      <c r="C143" s="21" t="s">
        <v>93</v>
      </c>
      <c r="D143" s="21" t="s">
        <v>96</v>
      </c>
      <c r="E143" s="21" t="s">
        <v>141</v>
      </c>
      <c r="F143" s="21"/>
      <c r="G143" s="21"/>
      <c r="H143" s="21"/>
    </row>
    <row r="144" spans="1:8" x14ac:dyDescent="0.2">
      <c r="A144" s="20">
        <v>2159</v>
      </c>
      <c r="B144" s="18" t="s">
        <v>233</v>
      </c>
      <c r="C144" s="22">
        <v>0</v>
      </c>
    </row>
    <row r="145" spans="1:3" x14ac:dyDescent="0.2">
      <c r="A145" s="20">
        <v>2199</v>
      </c>
      <c r="B145" s="18" t="s">
        <v>234</v>
      </c>
      <c r="C145" s="22">
        <v>-0.19</v>
      </c>
    </row>
    <row r="146" spans="1:3" x14ac:dyDescent="0.2">
      <c r="A146" s="20">
        <v>2240</v>
      </c>
      <c r="B146" s="18" t="s">
        <v>235</v>
      </c>
      <c r="C146" s="22">
        <f>SUM(C147:C149)</f>
        <v>0</v>
      </c>
    </row>
    <row r="147" spans="1:3" x14ac:dyDescent="0.2">
      <c r="A147" s="20">
        <v>2241</v>
      </c>
      <c r="B147" s="18" t="s">
        <v>236</v>
      </c>
      <c r="C147" s="22">
        <v>0</v>
      </c>
    </row>
    <row r="148" spans="1:3" x14ac:dyDescent="0.2">
      <c r="A148" s="20">
        <v>2242</v>
      </c>
      <c r="B148" s="18" t="s">
        <v>237</v>
      </c>
      <c r="C148" s="22">
        <v>0</v>
      </c>
    </row>
    <row r="149" spans="1:3" x14ac:dyDescent="0.2">
      <c r="A149" s="20">
        <v>2249</v>
      </c>
      <c r="B149" s="18" t="s">
        <v>238</v>
      </c>
      <c r="C149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51181102362204722" right="0.31496062992125984" top="0.35433070866141736" bottom="0.35433070866141736" header="0.31496062992125984" footer="0.31496062992125984"/>
  <pageSetup scale="6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0"/>
  <sheetViews>
    <sheetView zoomScaleNormal="100" workbookViewId="0">
      <selection activeCell="H23" sqref="H23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10.85546875" style="18" bestFit="1" customWidth="1"/>
    <col min="4" max="4" width="15.7109375" style="18" customWidth="1"/>
    <col min="5" max="5" width="11.85546875" style="18" bestFit="1" customWidth="1"/>
    <col min="6" max="16384" width="9.140625" style="18"/>
  </cols>
  <sheetData>
    <row r="1" spans="1:5" s="24" customFormat="1" x14ac:dyDescent="0.25">
      <c r="A1" s="105" t="s">
        <v>545</v>
      </c>
      <c r="B1" s="105"/>
      <c r="C1" s="105"/>
      <c r="D1" s="12" t="s">
        <v>529</v>
      </c>
      <c r="E1" s="23">
        <v>2021</v>
      </c>
    </row>
    <row r="2" spans="1:5" s="14" customFormat="1" x14ac:dyDescent="0.25">
      <c r="A2" s="105" t="s">
        <v>536</v>
      </c>
      <c r="B2" s="105"/>
      <c r="C2" s="105"/>
      <c r="D2" s="12" t="s">
        <v>534</v>
      </c>
      <c r="E2" s="23" t="str">
        <f>'Notas a los Edos Financieros'!E2</f>
        <v>TRIMESTRAL</v>
      </c>
    </row>
    <row r="3" spans="1:5" s="14" customFormat="1" x14ac:dyDescent="0.25">
      <c r="A3" s="105" t="s">
        <v>546</v>
      </c>
      <c r="B3" s="105"/>
      <c r="C3" s="105"/>
      <c r="D3" s="12" t="s">
        <v>535</v>
      </c>
      <c r="E3" s="23">
        <v>3</v>
      </c>
    </row>
    <row r="4" spans="1:5" x14ac:dyDescent="0.2">
      <c r="A4" s="16" t="s">
        <v>130</v>
      </c>
      <c r="B4" s="17"/>
      <c r="C4" s="17"/>
      <c r="D4" s="17"/>
      <c r="E4" s="17"/>
    </row>
    <row r="5" spans="1:5" x14ac:dyDescent="0.2">
      <c r="A5" s="102" t="s">
        <v>507</v>
      </c>
      <c r="B5" s="45"/>
      <c r="C5" s="45"/>
      <c r="D5" s="45"/>
      <c r="E5" s="45"/>
    </row>
    <row r="6" spans="1:5" x14ac:dyDescent="0.2">
      <c r="A6" s="46" t="s">
        <v>95</v>
      </c>
      <c r="B6" s="46" t="s">
        <v>92</v>
      </c>
      <c r="C6" s="46" t="s">
        <v>93</v>
      </c>
      <c r="D6" s="46" t="s">
        <v>239</v>
      </c>
      <c r="E6" s="46"/>
    </row>
    <row r="7" spans="1:5" x14ac:dyDescent="0.2">
      <c r="A7" s="48">
        <v>4100</v>
      </c>
      <c r="B7" s="49" t="s">
        <v>240</v>
      </c>
      <c r="C7" s="53">
        <f>SUM(C8+C18+C24+C27+C33+C36+C45)</f>
        <v>3029047</v>
      </c>
      <c r="D7" s="98"/>
      <c r="E7" s="47"/>
    </row>
    <row r="8" spans="1:5" x14ac:dyDescent="0.2">
      <c r="A8" s="48">
        <v>4110</v>
      </c>
      <c r="B8" s="49" t="s">
        <v>241</v>
      </c>
      <c r="C8" s="53">
        <f>SUM(C9:C17)</f>
        <v>0</v>
      </c>
      <c r="D8" s="98"/>
      <c r="E8" s="47"/>
    </row>
    <row r="9" spans="1:5" x14ac:dyDescent="0.2">
      <c r="A9" s="48">
        <v>4111</v>
      </c>
      <c r="B9" s="49" t="s">
        <v>242</v>
      </c>
      <c r="C9" s="53">
        <v>0</v>
      </c>
      <c r="D9" s="98"/>
      <c r="E9" s="47"/>
    </row>
    <row r="10" spans="1:5" x14ac:dyDescent="0.2">
      <c r="A10" s="48">
        <v>4112</v>
      </c>
      <c r="B10" s="49" t="s">
        <v>243</v>
      </c>
      <c r="C10" s="53">
        <v>0</v>
      </c>
      <c r="D10" s="98"/>
      <c r="E10" s="47"/>
    </row>
    <row r="11" spans="1:5" x14ac:dyDescent="0.2">
      <c r="A11" s="48">
        <v>4113</v>
      </c>
      <c r="B11" s="49" t="s">
        <v>244</v>
      </c>
      <c r="C11" s="53">
        <v>0</v>
      </c>
      <c r="D11" s="98"/>
      <c r="E11" s="47"/>
    </row>
    <row r="12" spans="1:5" x14ac:dyDescent="0.2">
      <c r="A12" s="48">
        <v>4114</v>
      </c>
      <c r="B12" s="49" t="s">
        <v>245</v>
      </c>
      <c r="C12" s="53">
        <v>0</v>
      </c>
      <c r="D12" s="98"/>
      <c r="E12" s="47"/>
    </row>
    <row r="13" spans="1:5" x14ac:dyDescent="0.2">
      <c r="A13" s="48">
        <v>4115</v>
      </c>
      <c r="B13" s="49" t="s">
        <v>246</v>
      </c>
      <c r="C13" s="53">
        <v>0</v>
      </c>
      <c r="D13" s="98"/>
      <c r="E13" s="47"/>
    </row>
    <row r="14" spans="1:5" x14ac:dyDescent="0.2">
      <c r="A14" s="48">
        <v>4116</v>
      </c>
      <c r="B14" s="49" t="s">
        <v>247</v>
      </c>
      <c r="C14" s="53">
        <v>0</v>
      </c>
      <c r="D14" s="98"/>
      <c r="E14" s="47"/>
    </row>
    <row r="15" spans="1:5" x14ac:dyDescent="0.2">
      <c r="A15" s="48">
        <v>4117</v>
      </c>
      <c r="B15" s="49" t="s">
        <v>248</v>
      </c>
      <c r="C15" s="53">
        <v>0</v>
      </c>
      <c r="D15" s="98"/>
      <c r="E15" s="47"/>
    </row>
    <row r="16" spans="1:5" ht="22.5" x14ac:dyDescent="0.2">
      <c r="A16" s="48">
        <v>4118</v>
      </c>
      <c r="B16" s="50" t="s">
        <v>430</v>
      </c>
      <c r="C16" s="53">
        <v>0</v>
      </c>
      <c r="D16" s="98"/>
      <c r="E16" s="47"/>
    </row>
    <row r="17" spans="1:5" x14ac:dyDescent="0.2">
      <c r="A17" s="48">
        <v>4119</v>
      </c>
      <c r="B17" s="49" t="s">
        <v>249</v>
      </c>
      <c r="C17" s="53">
        <v>0</v>
      </c>
      <c r="D17" s="98"/>
      <c r="E17" s="47"/>
    </row>
    <row r="18" spans="1:5" x14ac:dyDescent="0.2">
      <c r="A18" s="48">
        <v>4120</v>
      </c>
      <c r="B18" s="49" t="s">
        <v>250</v>
      </c>
      <c r="C18" s="53">
        <f>SUM(C19:C23)</f>
        <v>0</v>
      </c>
      <c r="D18" s="98"/>
      <c r="E18" s="47"/>
    </row>
    <row r="19" spans="1:5" x14ac:dyDescent="0.2">
      <c r="A19" s="48">
        <v>4121</v>
      </c>
      <c r="B19" s="49" t="s">
        <v>251</v>
      </c>
      <c r="C19" s="53">
        <v>0</v>
      </c>
      <c r="D19" s="98"/>
      <c r="E19" s="47"/>
    </row>
    <row r="20" spans="1:5" x14ac:dyDescent="0.2">
      <c r="A20" s="48">
        <v>4122</v>
      </c>
      <c r="B20" s="49" t="s">
        <v>431</v>
      </c>
      <c r="C20" s="53">
        <v>0</v>
      </c>
      <c r="D20" s="98"/>
      <c r="E20" s="47"/>
    </row>
    <row r="21" spans="1:5" x14ac:dyDescent="0.2">
      <c r="A21" s="48">
        <v>4123</v>
      </c>
      <c r="B21" s="49" t="s">
        <v>252</v>
      </c>
      <c r="C21" s="53">
        <v>0</v>
      </c>
      <c r="D21" s="98"/>
      <c r="E21" s="47"/>
    </row>
    <row r="22" spans="1:5" x14ac:dyDescent="0.2">
      <c r="A22" s="48">
        <v>4124</v>
      </c>
      <c r="B22" s="49" t="s">
        <v>253</v>
      </c>
      <c r="C22" s="53">
        <v>0</v>
      </c>
      <c r="D22" s="98"/>
      <c r="E22" s="47"/>
    </row>
    <row r="23" spans="1:5" x14ac:dyDescent="0.2">
      <c r="A23" s="48">
        <v>4129</v>
      </c>
      <c r="B23" s="49" t="s">
        <v>254</v>
      </c>
      <c r="C23" s="53">
        <v>0</v>
      </c>
      <c r="D23" s="98"/>
      <c r="E23" s="47"/>
    </row>
    <row r="24" spans="1:5" x14ac:dyDescent="0.2">
      <c r="A24" s="48">
        <v>4130</v>
      </c>
      <c r="B24" s="49" t="s">
        <v>255</v>
      </c>
      <c r="C24" s="53">
        <f>SUM(C25:C26)</f>
        <v>0</v>
      </c>
      <c r="D24" s="98"/>
      <c r="E24" s="47"/>
    </row>
    <row r="25" spans="1:5" x14ac:dyDescent="0.2">
      <c r="A25" s="48">
        <v>4131</v>
      </c>
      <c r="B25" s="49" t="s">
        <v>256</v>
      </c>
      <c r="C25" s="53">
        <v>0</v>
      </c>
      <c r="D25" s="98"/>
      <c r="E25" s="47"/>
    </row>
    <row r="26" spans="1:5" ht="22.5" x14ac:dyDescent="0.2">
      <c r="A26" s="48">
        <v>4132</v>
      </c>
      <c r="B26" s="50" t="s">
        <v>432</v>
      </c>
      <c r="C26" s="53">
        <v>0</v>
      </c>
      <c r="D26" s="98"/>
      <c r="E26" s="47"/>
    </row>
    <row r="27" spans="1:5" x14ac:dyDescent="0.2">
      <c r="A27" s="48">
        <v>4140</v>
      </c>
      <c r="B27" s="49" t="s">
        <v>257</v>
      </c>
      <c r="C27" s="53">
        <f>SUM(C28:C32)</f>
        <v>0</v>
      </c>
      <c r="D27" s="98"/>
      <c r="E27" s="47"/>
    </row>
    <row r="28" spans="1:5" x14ac:dyDescent="0.2">
      <c r="A28" s="48">
        <v>4141</v>
      </c>
      <c r="B28" s="49" t="s">
        <v>258</v>
      </c>
      <c r="C28" s="53">
        <v>0</v>
      </c>
      <c r="D28" s="98"/>
      <c r="E28" s="47"/>
    </row>
    <row r="29" spans="1:5" x14ac:dyDescent="0.2">
      <c r="A29" s="48">
        <v>4143</v>
      </c>
      <c r="B29" s="49" t="s">
        <v>259</v>
      </c>
      <c r="C29" s="53">
        <v>0</v>
      </c>
      <c r="D29" s="98"/>
      <c r="E29" s="47"/>
    </row>
    <row r="30" spans="1:5" x14ac:dyDescent="0.2">
      <c r="A30" s="48">
        <v>4144</v>
      </c>
      <c r="B30" s="49" t="s">
        <v>260</v>
      </c>
      <c r="C30" s="53">
        <v>0</v>
      </c>
      <c r="D30" s="98"/>
      <c r="E30" s="47"/>
    </row>
    <row r="31" spans="1:5" ht="22.5" x14ac:dyDescent="0.2">
      <c r="A31" s="48">
        <v>4145</v>
      </c>
      <c r="B31" s="50" t="s">
        <v>433</v>
      </c>
      <c r="C31" s="53">
        <v>0</v>
      </c>
      <c r="D31" s="98"/>
      <c r="E31" s="47"/>
    </row>
    <row r="32" spans="1:5" x14ac:dyDescent="0.2">
      <c r="A32" s="48">
        <v>4149</v>
      </c>
      <c r="B32" s="49" t="s">
        <v>261</v>
      </c>
      <c r="C32" s="53">
        <v>0</v>
      </c>
      <c r="D32" s="98"/>
      <c r="E32" s="47"/>
    </row>
    <row r="33" spans="1:5" x14ac:dyDescent="0.2">
      <c r="A33" s="48">
        <v>4150</v>
      </c>
      <c r="B33" s="49" t="s">
        <v>434</v>
      </c>
      <c r="C33" s="53">
        <f>SUM(C34:C35)</f>
        <v>0</v>
      </c>
      <c r="D33" s="98"/>
      <c r="E33" s="47"/>
    </row>
    <row r="34" spans="1:5" x14ac:dyDescent="0.2">
      <c r="A34" s="48">
        <v>4151</v>
      </c>
      <c r="B34" s="49" t="s">
        <v>434</v>
      </c>
      <c r="C34" s="53">
        <v>0</v>
      </c>
      <c r="D34" s="98"/>
      <c r="E34" s="47"/>
    </row>
    <row r="35" spans="1:5" ht="22.5" x14ac:dyDescent="0.2">
      <c r="A35" s="48">
        <v>4154</v>
      </c>
      <c r="B35" s="50" t="s">
        <v>435</v>
      </c>
      <c r="C35" s="53">
        <v>0</v>
      </c>
      <c r="D35" s="98"/>
      <c r="E35" s="47"/>
    </row>
    <row r="36" spans="1:5" x14ac:dyDescent="0.2">
      <c r="A36" s="48">
        <v>4160</v>
      </c>
      <c r="B36" s="49" t="s">
        <v>436</v>
      </c>
      <c r="C36" s="53">
        <f>SUM(C37:C44)</f>
        <v>0</v>
      </c>
      <c r="D36" s="98"/>
      <c r="E36" s="47"/>
    </row>
    <row r="37" spans="1:5" x14ac:dyDescent="0.2">
      <c r="A37" s="48">
        <v>4161</v>
      </c>
      <c r="B37" s="49" t="s">
        <v>262</v>
      </c>
      <c r="C37" s="53">
        <v>0</v>
      </c>
      <c r="D37" s="98"/>
      <c r="E37" s="47"/>
    </row>
    <row r="38" spans="1:5" x14ac:dyDescent="0.2">
      <c r="A38" s="48">
        <v>4162</v>
      </c>
      <c r="B38" s="49" t="s">
        <v>263</v>
      </c>
      <c r="C38" s="53">
        <v>0</v>
      </c>
      <c r="D38" s="98"/>
      <c r="E38" s="47"/>
    </row>
    <row r="39" spans="1:5" x14ac:dyDescent="0.2">
      <c r="A39" s="48">
        <v>4163</v>
      </c>
      <c r="B39" s="49" t="s">
        <v>264</v>
      </c>
      <c r="C39" s="53">
        <v>0</v>
      </c>
      <c r="D39" s="98"/>
      <c r="E39" s="47"/>
    </row>
    <row r="40" spans="1:5" x14ac:dyDescent="0.2">
      <c r="A40" s="48">
        <v>4164</v>
      </c>
      <c r="B40" s="49" t="s">
        <v>265</v>
      </c>
      <c r="C40" s="53">
        <v>0</v>
      </c>
      <c r="D40" s="98"/>
      <c r="E40" s="47"/>
    </row>
    <row r="41" spans="1:5" x14ac:dyDescent="0.2">
      <c r="A41" s="48">
        <v>4165</v>
      </c>
      <c r="B41" s="49" t="s">
        <v>266</v>
      </c>
      <c r="C41" s="53">
        <v>0</v>
      </c>
      <c r="D41" s="98"/>
      <c r="E41" s="47"/>
    </row>
    <row r="42" spans="1:5" ht="22.5" x14ac:dyDescent="0.2">
      <c r="A42" s="48">
        <v>4166</v>
      </c>
      <c r="B42" s="50" t="s">
        <v>437</v>
      </c>
      <c r="C42" s="53">
        <v>0</v>
      </c>
      <c r="D42" s="98"/>
      <c r="E42" s="47"/>
    </row>
    <row r="43" spans="1:5" x14ac:dyDescent="0.2">
      <c r="A43" s="48">
        <v>4168</v>
      </c>
      <c r="B43" s="49" t="s">
        <v>267</v>
      </c>
      <c r="C43" s="53">
        <v>0</v>
      </c>
      <c r="D43" s="98"/>
      <c r="E43" s="47"/>
    </row>
    <row r="44" spans="1:5" x14ac:dyDescent="0.2">
      <c r="A44" s="48">
        <v>4169</v>
      </c>
      <c r="B44" s="49" t="s">
        <v>268</v>
      </c>
      <c r="C44" s="53">
        <v>0</v>
      </c>
      <c r="D44" s="98"/>
      <c r="E44" s="47"/>
    </row>
    <row r="45" spans="1:5" x14ac:dyDescent="0.2">
      <c r="A45" s="48">
        <v>4170</v>
      </c>
      <c r="B45" s="49" t="s">
        <v>438</v>
      </c>
      <c r="C45" s="53">
        <f>SUM(C46:C53)</f>
        <v>3029047</v>
      </c>
      <c r="D45" s="98"/>
      <c r="E45" s="47"/>
    </row>
    <row r="46" spans="1:5" x14ac:dyDescent="0.2">
      <c r="A46" s="48">
        <v>4171</v>
      </c>
      <c r="B46" s="51" t="s">
        <v>439</v>
      </c>
      <c r="C46" s="53">
        <v>0</v>
      </c>
      <c r="D46" s="98"/>
      <c r="E46" s="47"/>
    </row>
    <row r="47" spans="1:5" x14ac:dyDescent="0.2">
      <c r="A47" s="48">
        <v>4172</v>
      </c>
      <c r="B47" s="49" t="s">
        <v>440</v>
      </c>
      <c r="C47" s="53">
        <v>0</v>
      </c>
      <c r="D47" s="98"/>
      <c r="E47" s="47"/>
    </row>
    <row r="48" spans="1:5" ht="22.5" x14ac:dyDescent="0.2">
      <c r="A48" s="48">
        <v>4173</v>
      </c>
      <c r="B48" s="50" t="s">
        <v>441</v>
      </c>
      <c r="C48" s="53">
        <v>3029047</v>
      </c>
      <c r="D48" s="98"/>
      <c r="E48" s="47"/>
    </row>
    <row r="49" spans="1:5" ht="22.5" x14ac:dyDescent="0.2">
      <c r="A49" s="48">
        <v>4174</v>
      </c>
      <c r="B49" s="50" t="s">
        <v>442</v>
      </c>
      <c r="C49" s="53">
        <v>0</v>
      </c>
      <c r="D49" s="98"/>
      <c r="E49" s="47"/>
    </row>
    <row r="50" spans="1:5" ht="22.5" x14ac:dyDescent="0.2">
      <c r="A50" s="48">
        <v>4175</v>
      </c>
      <c r="B50" s="50" t="s">
        <v>443</v>
      </c>
      <c r="C50" s="53">
        <v>0</v>
      </c>
      <c r="D50" s="98"/>
      <c r="E50" s="47"/>
    </row>
    <row r="51" spans="1:5" ht="22.5" x14ac:dyDescent="0.2">
      <c r="A51" s="48">
        <v>4176</v>
      </c>
      <c r="B51" s="50" t="s">
        <v>444</v>
      </c>
      <c r="C51" s="53">
        <v>0</v>
      </c>
      <c r="D51" s="98"/>
      <c r="E51" s="47"/>
    </row>
    <row r="52" spans="1:5" ht="22.5" x14ac:dyDescent="0.2">
      <c r="A52" s="48">
        <v>4177</v>
      </c>
      <c r="B52" s="50" t="s">
        <v>445</v>
      </c>
      <c r="C52" s="53">
        <v>0</v>
      </c>
      <c r="D52" s="98"/>
      <c r="E52" s="47"/>
    </row>
    <row r="53" spans="1:5" ht="22.5" x14ac:dyDescent="0.2">
      <c r="A53" s="48">
        <v>4178</v>
      </c>
      <c r="B53" s="50" t="s">
        <v>446</v>
      </c>
      <c r="C53" s="53">
        <v>0</v>
      </c>
      <c r="D53" s="98"/>
      <c r="E53" s="47"/>
    </row>
    <row r="54" spans="1:5" x14ac:dyDescent="0.2">
      <c r="A54" s="48"/>
      <c r="B54" s="50"/>
      <c r="C54" s="53"/>
      <c r="D54" s="98"/>
      <c r="E54" s="47"/>
    </row>
    <row r="55" spans="1:5" x14ac:dyDescent="0.2">
      <c r="A55" s="45" t="s">
        <v>506</v>
      </c>
      <c r="B55" s="45"/>
      <c r="C55" s="45"/>
      <c r="D55" s="45"/>
      <c r="E55" s="45"/>
    </row>
    <row r="56" spans="1:5" x14ac:dyDescent="0.2">
      <c r="A56" s="46" t="s">
        <v>95</v>
      </c>
      <c r="B56" s="46" t="s">
        <v>92</v>
      </c>
      <c r="C56" s="46" t="s">
        <v>93</v>
      </c>
      <c r="D56" s="46" t="s">
        <v>239</v>
      </c>
      <c r="E56" s="46"/>
    </row>
    <row r="57" spans="1:5" ht="33.75" x14ac:dyDescent="0.2">
      <c r="A57" s="48">
        <v>4200</v>
      </c>
      <c r="B57" s="50" t="s">
        <v>447</v>
      </c>
      <c r="C57" s="53">
        <f>+C58+C64</f>
        <v>33990402.310000002</v>
      </c>
      <c r="D57" s="98"/>
      <c r="E57" s="47"/>
    </row>
    <row r="58" spans="1:5" ht="22.5" x14ac:dyDescent="0.2">
      <c r="A58" s="48">
        <v>4210</v>
      </c>
      <c r="B58" s="50" t="s">
        <v>448</v>
      </c>
      <c r="C58" s="53">
        <f>SUM(C59:C63)</f>
        <v>17172064.329999998</v>
      </c>
      <c r="D58" s="98"/>
      <c r="E58" s="47"/>
    </row>
    <row r="59" spans="1:5" x14ac:dyDescent="0.2">
      <c r="A59" s="48">
        <v>4211</v>
      </c>
      <c r="B59" s="49" t="s">
        <v>269</v>
      </c>
      <c r="C59" s="53">
        <v>0</v>
      </c>
      <c r="D59" s="98"/>
      <c r="E59" s="47"/>
    </row>
    <row r="60" spans="1:5" x14ac:dyDescent="0.2">
      <c r="A60" s="48">
        <v>4212</v>
      </c>
      <c r="B60" s="49" t="s">
        <v>270</v>
      </c>
      <c r="C60" s="53">
        <v>2540508.33</v>
      </c>
      <c r="D60" s="98"/>
      <c r="E60" s="47"/>
    </row>
    <row r="61" spans="1:5" x14ac:dyDescent="0.2">
      <c r="A61" s="48">
        <v>4213</v>
      </c>
      <c r="B61" s="49" t="s">
        <v>271</v>
      </c>
      <c r="C61" s="53">
        <v>14631556</v>
      </c>
      <c r="D61" s="98"/>
      <c r="E61" s="47"/>
    </row>
    <row r="62" spans="1:5" x14ac:dyDescent="0.2">
      <c r="A62" s="48">
        <v>4214</v>
      </c>
      <c r="B62" s="49" t="s">
        <v>449</v>
      </c>
      <c r="C62" s="53">
        <v>0</v>
      </c>
      <c r="D62" s="98"/>
      <c r="E62" s="47"/>
    </row>
    <row r="63" spans="1:5" x14ac:dyDescent="0.2">
      <c r="A63" s="48">
        <v>4215</v>
      </c>
      <c r="B63" s="49" t="s">
        <v>450</v>
      </c>
      <c r="C63" s="53">
        <v>0</v>
      </c>
      <c r="D63" s="98"/>
      <c r="E63" s="47"/>
    </row>
    <row r="64" spans="1:5" x14ac:dyDescent="0.2">
      <c r="A64" s="48">
        <v>4220</v>
      </c>
      <c r="B64" s="49" t="s">
        <v>272</v>
      </c>
      <c r="C64" s="53">
        <f>SUM(C65:C68)</f>
        <v>16818337.98</v>
      </c>
      <c r="D64" s="98"/>
      <c r="E64" s="47"/>
    </row>
    <row r="65" spans="1:5" x14ac:dyDescent="0.2">
      <c r="A65" s="48">
        <v>4221</v>
      </c>
      <c r="B65" s="49" t="s">
        <v>273</v>
      </c>
      <c r="C65" s="53">
        <v>16818337.98</v>
      </c>
      <c r="D65" s="98"/>
      <c r="E65" s="47"/>
    </row>
    <row r="66" spans="1:5" x14ac:dyDescent="0.2">
      <c r="A66" s="48">
        <v>4223</v>
      </c>
      <c r="B66" s="49" t="s">
        <v>274</v>
      </c>
      <c r="C66" s="53">
        <v>0</v>
      </c>
      <c r="D66" s="98"/>
      <c r="E66" s="47"/>
    </row>
    <row r="67" spans="1:5" x14ac:dyDescent="0.2">
      <c r="A67" s="48">
        <v>4225</v>
      </c>
      <c r="B67" s="49" t="s">
        <v>276</v>
      </c>
      <c r="C67" s="53">
        <v>0</v>
      </c>
      <c r="D67" s="98"/>
      <c r="E67" s="47"/>
    </row>
    <row r="68" spans="1:5" x14ac:dyDescent="0.2">
      <c r="A68" s="48">
        <v>4227</v>
      </c>
      <c r="B68" s="49" t="s">
        <v>451</v>
      </c>
      <c r="C68" s="53">
        <v>0</v>
      </c>
      <c r="D68" s="98"/>
      <c r="E68" s="47"/>
    </row>
    <row r="69" spans="1:5" x14ac:dyDescent="0.2">
      <c r="A69" s="47"/>
      <c r="B69" s="47"/>
      <c r="C69" s="47"/>
      <c r="D69" s="47"/>
      <c r="E69" s="47"/>
    </row>
    <row r="70" spans="1:5" x14ac:dyDescent="0.2">
      <c r="A70" s="102" t="s">
        <v>514</v>
      </c>
      <c r="B70" s="45"/>
      <c r="C70" s="45"/>
      <c r="D70" s="45"/>
      <c r="E70" s="45"/>
    </row>
    <row r="71" spans="1:5" x14ac:dyDescent="0.2">
      <c r="A71" s="46" t="s">
        <v>95</v>
      </c>
      <c r="B71" s="46" t="s">
        <v>92</v>
      </c>
      <c r="C71" s="46" t="s">
        <v>93</v>
      </c>
      <c r="D71" s="46" t="s">
        <v>96</v>
      </c>
      <c r="E71" s="46" t="s">
        <v>141</v>
      </c>
    </row>
    <row r="72" spans="1:5" x14ac:dyDescent="0.2">
      <c r="A72" s="52">
        <v>4300</v>
      </c>
      <c r="B72" s="49" t="s">
        <v>277</v>
      </c>
      <c r="C72" s="53">
        <f>C73+C76+C82+C84+C86</f>
        <v>1867.48</v>
      </c>
      <c r="D72" s="54"/>
      <c r="E72" s="54"/>
    </row>
    <row r="73" spans="1:5" x14ac:dyDescent="0.2">
      <c r="A73" s="52">
        <v>4310</v>
      </c>
      <c r="B73" s="49" t="s">
        <v>278</v>
      </c>
      <c r="C73" s="53">
        <f>SUM(C74:C75)</f>
        <v>0</v>
      </c>
      <c r="D73" s="54"/>
      <c r="E73" s="54"/>
    </row>
    <row r="74" spans="1:5" x14ac:dyDescent="0.2">
      <c r="A74" s="52">
        <v>4311</v>
      </c>
      <c r="B74" s="49" t="s">
        <v>452</v>
      </c>
      <c r="C74" s="53">
        <v>0</v>
      </c>
      <c r="D74" s="54"/>
      <c r="E74" s="54"/>
    </row>
    <row r="75" spans="1:5" x14ac:dyDescent="0.2">
      <c r="A75" s="52">
        <v>4319</v>
      </c>
      <c r="B75" s="49" t="s">
        <v>279</v>
      </c>
      <c r="C75" s="53">
        <v>0</v>
      </c>
      <c r="D75" s="54"/>
      <c r="E75" s="54"/>
    </row>
    <row r="76" spans="1:5" x14ac:dyDescent="0.2">
      <c r="A76" s="52">
        <v>4320</v>
      </c>
      <c r="B76" s="49" t="s">
        <v>280</v>
      </c>
      <c r="C76" s="53">
        <f>SUM(C77:C81)</f>
        <v>0</v>
      </c>
      <c r="D76" s="54"/>
      <c r="E76" s="54"/>
    </row>
    <row r="77" spans="1:5" x14ac:dyDescent="0.2">
      <c r="A77" s="52">
        <v>4321</v>
      </c>
      <c r="B77" s="49" t="s">
        <v>281</v>
      </c>
      <c r="C77" s="53">
        <v>0</v>
      </c>
      <c r="D77" s="54"/>
      <c r="E77" s="54"/>
    </row>
    <row r="78" spans="1:5" x14ac:dyDescent="0.2">
      <c r="A78" s="52">
        <v>4322</v>
      </c>
      <c r="B78" s="49" t="s">
        <v>282</v>
      </c>
      <c r="C78" s="53">
        <v>0</v>
      </c>
      <c r="D78" s="54"/>
      <c r="E78" s="54"/>
    </row>
    <row r="79" spans="1:5" x14ac:dyDescent="0.2">
      <c r="A79" s="52">
        <v>4323</v>
      </c>
      <c r="B79" s="49" t="s">
        <v>283</v>
      </c>
      <c r="C79" s="53">
        <v>0</v>
      </c>
      <c r="D79" s="54"/>
      <c r="E79" s="54"/>
    </row>
    <row r="80" spans="1:5" x14ac:dyDescent="0.2">
      <c r="A80" s="52">
        <v>4324</v>
      </c>
      <c r="B80" s="49" t="s">
        <v>284</v>
      </c>
      <c r="C80" s="53">
        <v>0</v>
      </c>
      <c r="D80" s="54"/>
      <c r="E80" s="54"/>
    </row>
    <row r="81" spans="1:5" x14ac:dyDescent="0.2">
      <c r="A81" s="52">
        <v>4325</v>
      </c>
      <c r="B81" s="49" t="s">
        <v>285</v>
      </c>
      <c r="C81" s="53">
        <v>0</v>
      </c>
      <c r="D81" s="54"/>
      <c r="E81" s="54"/>
    </row>
    <row r="82" spans="1:5" x14ac:dyDescent="0.2">
      <c r="A82" s="52">
        <v>4330</v>
      </c>
      <c r="B82" s="49" t="s">
        <v>286</v>
      </c>
      <c r="C82" s="53">
        <f>SUM(C83)</f>
        <v>0</v>
      </c>
      <c r="D82" s="54"/>
      <c r="E82" s="54"/>
    </row>
    <row r="83" spans="1:5" x14ac:dyDescent="0.2">
      <c r="A83" s="52">
        <v>4331</v>
      </c>
      <c r="B83" s="49" t="s">
        <v>286</v>
      </c>
      <c r="C83" s="53">
        <v>0</v>
      </c>
      <c r="D83" s="54"/>
      <c r="E83" s="54"/>
    </row>
    <row r="84" spans="1:5" x14ac:dyDescent="0.2">
      <c r="A84" s="52">
        <v>4340</v>
      </c>
      <c r="B84" s="49" t="s">
        <v>287</v>
      </c>
      <c r="C84" s="53">
        <f>SUM(C85)</f>
        <v>0</v>
      </c>
      <c r="D84" s="54"/>
      <c r="E84" s="54"/>
    </row>
    <row r="85" spans="1:5" x14ac:dyDescent="0.2">
      <c r="A85" s="52">
        <v>4341</v>
      </c>
      <c r="B85" s="49" t="s">
        <v>287</v>
      </c>
      <c r="C85" s="53">
        <v>0</v>
      </c>
      <c r="D85" s="54"/>
      <c r="E85" s="54"/>
    </row>
    <row r="86" spans="1:5" x14ac:dyDescent="0.2">
      <c r="A86" s="52">
        <v>4390</v>
      </c>
      <c r="B86" s="49" t="s">
        <v>288</v>
      </c>
      <c r="C86" s="53">
        <f>SUM(C87:C93)</f>
        <v>1867.48</v>
      </c>
      <c r="D86" s="54"/>
      <c r="E86" s="54"/>
    </row>
    <row r="87" spans="1:5" x14ac:dyDescent="0.2">
      <c r="A87" s="52">
        <v>4392</v>
      </c>
      <c r="B87" s="49" t="s">
        <v>289</v>
      </c>
      <c r="C87" s="53">
        <v>0</v>
      </c>
      <c r="D87" s="54"/>
      <c r="E87" s="54"/>
    </row>
    <row r="88" spans="1:5" x14ac:dyDescent="0.2">
      <c r="A88" s="52">
        <v>4393</v>
      </c>
      <c r="B88" s="49" t="s">
        <v>453</v>
      </c>
      <c r="C88" s="53">
        <v>0</v>
      </c>
      <c r="D88" s="54"/>
      <c r="E88" s="54"/>
    </row>
    <row r="89" spans="1:5" x14ac:dyDescent="0.2">
      <c r="A89" s="52">
        <v>4394</v>
      </c>
      <c r="B89" s="49" t="s">
        <v>290</v>
      </c>
      <c r="C89" s="53">
        <v>0</v>
      </c>
      <c r="D89" s="54"/>
      <c r="E89" s="54"/>
    </row>
    <row r="90" spans="1:5" x14ac:dyDescent="0.2">
      <c r="A90" s="52">
        <v>4395</v>
      </c>
      <c r="B90" s="49" t="s">
        <v>291</v>
      </c>
      <c r="C90" s="53">
        <v>0</v>
      </c>
      <c r="D90" s="54"/>
      <c r="E90" s="54"/>
    </row>
    <row r="91" spans="1:5" x14ac:dyDescent="0.2">
      <c r="A91" s="52">
        <v>4396</v>
      </c>
      <c r="B91" s="49" t="s">
        <v>292</v>
      </c>
      <c r="C91" s="53">
        <v>0</v>
      </c>
      <c r="D91" s="54"/>
      <c r="E91" s="54"/>
    </row>
    <row r="92" spans="1:5" x14ac:dyDescent="0.2">
      <c r="A92" s="52">
        <v>4397</v>
      </c>
      <c r="B92" s="49" t="s">
        <v>454</v>
      </c>
      <c r="C92" s="53">
        <v>0</v>
      </c>
      <c r="D92" s="54"/>
      <c r="E92" s="54"/>
    </row>
    <row r="93" spans="1:5" x14ac:dyDescent="0.2">
      <c r="A93" s="52">
        <v>4399</v>
      </c>
      <c r="B93" s="49" t="s">
        <v>288</v>
      </c>
      <c r="C93" s="53">
        <v>1867.48</v>
      </c>
      <c r="D93" s="54"/>
      <c r="E93" s="54"/>
    </row>
    <row r="94" spans="1:5" x14ac:dyDescent="0.2">
      <c r="A94" s="47"/>
      <c r="B94" s="47"/>
      <c r="C94" s="47"/>
      <c r="D94" s="47"/>
      <c r="E94" s="47"/>
    </row>
    <row r="95" spans="1:5" x14ac:dyDescent="0.2">
      <c r="A95" s="47"/>
      <c r="B95" s="47"/>
      <c r="C95" s="47"/>
      <c r="D95" s="47"/>
      <c r="E95" s="47"/>
    </row>
    <row r="96" spans="1:5" x14ac:dyDescent="0.2">
      <c r="A96" s="102" t="s">
        <v>508</v>
      </c>
      <c r="B96" s="45"/>
      <c r="C96" s="45"/>
      <c r="D96" s="45"/>
      <c r="E96" s="45"/>
    </row>
    <row r="97" spans="1:5" x14ac:dyDescent="0.2">
      <c r="A97" s="46" t="s">
        <v>95</v>
      </c>
      <c r="B97" s="46" t="s">
        <v>92</v>
      </c>
      <c r="C97" s="46" t="s">
        <v>93</v>
      </c>
      <c r="D97" s="46" t="s">
        <v>293</v>
      </c>
      <c r="E97" s="46" t="s">
        <v>141</v>
      </c>
    </row>
    <row r="98" spans="1:5" x14ac:dyDescent="0.2">
      <c r="A98" s="52">
        <v>5000</v>
      </c>
      <c r="B98" s="49" t="s">
        <v>294</v>
      </c>
      <c r="C98" s="53">
        <f>C99+C127+C160+C170+C185+C218</f>
        <v>31528474.100000001</v>
      </c>
      <c r="D98" s="55">
        <v>1</v>
      </c>
      <c r="E98" s="54"/>
    </row>
    <row r="99" spans="1:5" x14ac:dyDescent="0.2">
      <c r="A99" s="52">
        <v>5100</v>
      </c>
      <c r="B99" s="49" t="s">
        <v>295</v>
      </c>
      <c r="C99" s="53">
        <f>C100+C107+C117</f>
        <v>31327820.75</v>
      </c>
      <c r="D99" s="55">
        <f>C99/$C$98</f>
        <v>0.99363580522915307</v>
      </c>
      <c r="E99" s="54"/>
    </row>
    <row r="100" spans="1:5" x14ac:dyDescent="0.2">
      <c r="A100" s="52">
        <v>5110</v>
      </c>
      <c r="B100" s="49" t="s">
        <v>296</v>
      </c>
      <c r="C100" s="53">
        <f>SUM(C101:C106)</f>
        <v>24234544.490000002</v>
      </c>
      <c r="D100" s="55">
        <f t="shared" ref="D100:D163" si="0">C100/$C$98</f>
        <v>0.76865580025009839</v>
      </c>
      <c r="E100" s="54"/>
    </row>
    <row r="101" spans="1:5" x14ac:dyDescent="0.2">
      <c r="A101" s="52">
        <v>5111</v>
      </c>
      <c r="B101" s="49" t="s">
        <v>297</v>
      </c>
      <c r="C101" s="53">
        <v>17369384.539999999</v>
      </c>
      <c r="D101" s="55">
        <f t="shared" si="0"/>
        <v>0.55091104266286073</v>
      </c>
      <c r="E101" s="54"/>
    </row>
    <row r="102" spans="1:5" x14ac:dyDescent="0.2">
      <c r="A102" s="52">
        <v>5112</v>
      </c>
      <c r="B102" s="49" t="s">
        <v>298</v>
      </c>
      <c r="C102" s="53">
        <v>40500</v>
      </c>
      <c r="D102" s="55">
        <f t="shared" si="0"/>
        <v>1.2845531271683077E-3</v>
      </c>
      <c r="E102" s="54"/>
    </row>
    <row r="103" spans="1:5" x14ac:dyDescent="0.2">
      <c r="A103" s="52">
        <v>5113</v>
      </c>
      <c r="B103" s="49" t="s">
        <v>299</v>
      </c>
      <c r="C103" s="53">
        <v>1146369.92</v>
      </c>
      <c r="D103" s="55">
        <f t="shared" si="0"/>
        <v>3.6359828780930435E-2</v>
      </c>
      <c r="E103" s="54"/>
    </row>
    <row r="104" spans="1:5" x14ac:dyDescent="0.2">
      <c r="A104" s="52">
        <v>5114</v>
      </c>
      <c r="B104" s="49" t="s">
        <v>300</v>
      </c>
      <c r="C104" s="53">
        <v>3676304.66</v>
      </c>
      <c r="D104" s="55">
        <f t="shared" si="0"/>
        <v>0.11660268265250426</v>
      </c>
      <c r="E104" s="54"/>
    </row>
    <row r="105" spans="1:5" x14ac:dyDescent="0.2">
      <c r="A105" s="52">
        <v>5115</v>
      </c>
      <c r="B105" s="49" t="s">
        <v>301</v>
      </c>
      <c r="C105" s="53">
        <v>1448104.52</v>
      </c>
      <c r="D105" s="55">
        <f t="shared" si="0"/>
        <v>4.5930054065001516E-2</v>
      </c>
      <c r="E105" s="54"/>
    </row>
    <row r="106" spans="1:5" x14ac:dyDescent="0.2">
      <c r="A106" s="52">
        <v>5116</v>
      </c>
      <c r="B106" s="49" t="s">
        <v>302</v>
      </c>
      <c r="C106" s="53">
        <v>553880.85</v>
      </c>
      <c r="D106" s="55">
        <f t="shared" si="0"/>
        <v>1.7567638961633096E-2</v>
      </c>
      <c r="E106" s="54"/>
    </row>
    <row r="107" spans="1:5" x14ac:dyDescent="0.2">
      <c r="A107" s="52">
        <v>5120</v>
      </c>
      <c r="B107" s="49" t="s">
        <v>303</v>
      </c>
      <c r="C107" s="53">
        <f>SUM(C108:C116)</f>
        <v>564750.40999999992</v>
      </c>
      <c r="D107" s="55">
        <f t="shared" si="0"/>
        <v>1.7912392721853923E-2</v>
      </c>
      <c r="E107" s="54"/>
    </row>
    <row r="108" spans="1:5" x14ac:dyDescent="0.2">
      <c r="A108" s="52">
        <v>5121</v>
      </c>
      <c r="B108" s="49" t="s">
        <v>304</v>
      </c>
      <c r="C108" s="53">
        <v>310327.36</v>
      </c>
      <c r="D108" s="55">
        <f t="shared" si="0"/>
        <v>9.8427649563922279E-3</v>
      </c>
      <c r="E108" s="54"/>
    </row>
    <row r="109" spans="1:5" x14ac:dyDescent="0.2">
      <c r="A109" s="52">
        <v>5122</v>
      </c>
      <c r="B109" s="49" t="s">
        <v>305</v>
      </c>
      <c r="C109" s="53">
        <v>6244.6</v>
      </c>
      <c r="D109" s="55">
        <f t="shared" si="0"/>
        <v>1.9806223352877075E-4</v>
      </c>
      <c r="E109" s="54"/>
    </row>
    <row r="110" spans="1:5" x14ac:dyDescent="0.2">
      <c r="A110" s="52">
        <v>5123</v>
      </c>
      <c r="B110" s="49" t="s">
        <v>306</v>
      </c>
      <c r="C110" s="53">
        <v>0</v>
      </c>
      <c r="D110" s="55">
        <f t="shared" si="0"/>
        <v>0</v>
      </c>
      <c r="E110" s="54"/>
    </row>
    <row r="111" spans="1:5" x14ac:dyDescent="0.2">
      <c r="A111" s="52">
        <v>5124</v>
      </c>
      <c r="B111" s="49" t="s">
        <v>307</v>
      </c>
      <c r="C111" s="53">
        <v>14250</v>
      </c>
      <c r="D111" s="55">
        <f t="shared" si="0"/>
        <v>4.5197239659625646E-4</v>
      </c>
      <c r="E111" s="54"/>
    </row>
    <row r="112" spans="1:5" x14ac:dyDescent="0.2">
      <c r="A112" s="52">
        <v>5125</v>
      </c>
      <c r="B112" s="49" t="s">
        <v>308</v>
      </c>
      <c r="C112" s="53">
        <v>9761.6</v>
      </c>
      <c r="D112" s="55">
        <f t="shared" si="0"/>
        <v>3.0961219274484332E-4</v>
      </c>
      <c r="E112" s="54"/>
    </row>
    <row r="113" spans="1:5" x14ac:dyDescent="0.2">
      <c r="A113" s="52">
        <v>5126</v>
      </c>
      <c r="B113" s="49" t="s">
        <v>309</v>
      </c>
      <c r="C113" s="53">
        <v>149967.74</v>
      </c>
      <c r="D113" s="55">
        <f t="shared" si="0"/>
        <v>4.7565809726262641E-3</v>
      </c>
      <c r="E113" s="54"/>
    </row>
    <row r="114" spans="1:5" x14ac:dyDescent="0.2">
      <c r="A114" s="52">
        <v>5127</v>
      </c>
      <c r="B114" s="49" t="s">
        <v>310</v>
      </c>
      <c r="C114" s="53">
        <v>0</v>
      </c>
      <c r="D114" s="55">
        <f t="shared" si="0"/>
        <v>0</v>
      </c>
      <c r="E114" s="54"/>
    </row>
    <row r="115" spans="1:5" x14ac:dyDescent="0.2">
      <c r="A115" s="52">
        <v>5128</v>
      </c>
      <c r="B115" s="49" t="s">
        <v>311</v>
      </c>
      <c r="C115" s="53">
        <v>0</v>
      </c>
      <c r="D115" s="55">
        <f t="shared" si="0"/>
        <v>0</v>
      </c>
      <c r="E115" s="54"/>
    </row>
    <row r="116" spans="1:5" x14ac:dyDescent="0.2">
      <c r="A116" s="52">
        <v>5129</v>
      </c>
      <c r="B116" s="49" t="s">
        <v>312</v>
      </c>
      <c r="C116" s="53">
        <v>74199.11</v>
      </c>
      <c r="D116" s="55">
        <f t="shared" si="0"/>
        <v>2.3533999699655618E-3</v>
      </c>
      <c r="E116" s="54"/>
    </row>
    <row r="117" spans="1:5" x14ac:dyDescent="0.2">
      <c r="A117" s="52">
        <v>5130</v>
      </c>
      <c r="B117" s="49" t="s">
        <v>313</v>
      </c>
      <c r="C117" s="53">
        <f>SUM(C118:C126)</f>
        <v>6528525.8499999996</v>
      </c>
      <c r="D117" s="55">
        <f t="shared" si="0"/>
        <v>0.20706761225720086</v>
      </c>
      <c r="E117" s="54"/>
    </row>
    <row r="118" spans="1:5" x14ac:dyDescent="0.2">
      <c r="A118" s="52">
        <v>5131</v>
      </c>
      <c r="B118" s="49" t="s">
        <v>314</v>
      </c>
      <c r="C118" s="53">
        <v>601603.83999999997</v>
      </c>
      <c r="D118" s="55">
        <f t="shared" si="0"/>
        <v>1.9081286271320056E-2</v>
      </c>
      <c r="E118" s="54"/>
    </row>
    <row r="119" spans="1:5" x14ac:dyDescent="0.2">
      <c r="A119" s="52">
        <v>5132</v>
      </c>
      <c r="B119" s="49" t="s">
        <v>315</v>
      </c>
      <c r="C119" s="53">
        <v>68032.88</v>
      </c>
      <c r="D119" s="55">
        <f t="shared" si="0"/>
        <v>2.1578234260312651E-3</v>
      </c>
      <c r="E119" s="54"/>
    </row>
    <row r="120" spans="1:5" x14ac:dyDescent="0.2">
      <c r="A120" s="52">
        <v>5133</v>
      </c>
      <c r="B120" s="49" t="s">
        <v>316</v>
      </c>
      <c r="C120" s="53">
        <v>1395186.88</v>
      </c>
      <c r="D120" s="55">
        <f t="shared" si="0"/>
        <v>4.4251646165140601E-2</v>
      </c>
      <c r="E120" s="54"/>
    </row>
    <row r="121" spans="1:5" x14ac:dyDescent="0.2">
      <c r="A121" s="52">
        <v>5134</v>
      </c>
      <c r="B121" s="49" t="s">
        <v>317</v>
      </c>
      <c r="C121" s="53">
        <v>45705.27</v>
      </c>
      <c r="D121" s="55">
        <f t="shared" si="0"/>
        <v>1.4496505557178231E-3</v>
      </c>
      <c r="E121" s="54"/>
    </row>
    <row r="122" spans="1:5" x14ac:dyDescent="0.2">
      <c r="A122" s="52">
        <v>5135</v>
      </c>
      <c r="B122" s="49" t="s">
        <v>318</v>
      </c>
      <c r="C122" s="53">
        <v>3611607.84</v>
      </c>
      <c r="D122" s="55">
        <f t="shared" si="0"/>
        <v>0.11455067024635993</v>
      </c>
      <c r="E122" s="54"/>
    </row>
    <row r="123" spans="1:5" x14ac:dyDescent="0.2">
      <c r="A123" s="52">
        <v>5136</v>
      </c>
      <c r="B123" s="49" t="s">
        <v>319</v>
      </c>
      <c r="C123" s="53">
        <v>110524.8</v>
      </c>
      <c r="D123" s="55">
        <f t="shared" si="0"/>
        <v>3.5055549992506615E-3</v>
      </c>
      <c r="E123" s="54"/>
    </row>
    <row r="124" spans="1:5" x14ac:dyDescent="0.2">
      <c r="A124" s="52">
        <v>5137</v>
      </c>
      <c r="B124" s="49" t="s">
        <v>320</v>
      </c>
      <c r="C124" s="53">
        <v>12395.88</v>
      </c>
      <c r="D124" s="55">
        <f t="shared" si="0"/>
        <v>3.9316460291365633E-4</v>
      </c>
      <c r="E124" s="54"/>
    </row>
    <row r="125" spans="1:5" x14ac:dyDescent="0.2">
      <c r="A125" s="52">
        <v>5138</v>
      </c>
      <c r="B125" s="49" t="s">
        <v>321</v>
      </c>
      <c r="C125" s="53">
        <v>16317.94</v>
      </c>
      <c r="D125" s="55">
        <f t="shared" si="0"/>
        <v>5.1756199644308195E-4</v>
      </c>
      <c r="E125" s="54"/>
    </row>
    <row r="126" spans="1:5" x14ac:dyDescent="0.2">
      <c r="A126" s="52">
        <v>5139</v>
      </c>
      <c r="B126" s="49" t="s">
        <v>322</v>
      </c>
      <c r="C126" s="53">
        <v>667150.52</v>
      </c>
      <c r="D126" s="55">
        <f t="shared" si="0"/>
        <v>2.116025399402377E-2</v>
      </c>
      <c r="E126" s="54"/>
    </row>
    <row r="127" spans="1:5" x14ac:dyDescent="0.2">
      <c r="A127" s="52">
        <v>5200</v>
      </c>
      <c r="B127" s="49" t="s">
        <v>323</v>
      </c>
      <c r="C127" s="53">
        <f>C128+C131+C134+C137+C142+C146+C149+C151+C157</f>
        <v>200650</v>
      </c>
      <c r="D127" s="55">
        <f t="shared" si="0"/>
        <v>6.3640885176869371E-3</v>
      </c>
      <c r="E127" s="54"/>
    </row>
    <row r="128" spans="1:5" x14ac:dyDescent="0.2">
      <c r="A128" s="52">
        <v>5210</v>
      </c>
      <c r="B128" s="49" t="s">
        <v>324</v>
      </c>
      <c r="C128" s="53">
        <f>SUM(C129:C130)</f>
        <v>0</v>
      </c>
      <c r="D128" s="55">
        <f t="shared" si="0"/>
        <v>0</v>
      </c>
      <c r="E128" s="54"/>
    </row>
    <row r="129" spans="1:5" x14ac:dyDescent="0.2">
      <c r="A129" s="52">
        <v>5211</v>
      </c>
      <c r="B129" s="49" t="s">
        <v>325</v>
      </c>
      <c r="C129" s="53">
        <v>0</v>
      </c>
      <c r="D129" s="55">
        <f t="shared" si="0"/>
        <v>0</v>
      </c>
      <c r="E129" s="54"/>
    </row>
    <row r="130" spans="1:5" x14ac:dyDescent="0.2">
      <c r="A130" s="52">
        <v>5212</v>
      </c>
      <c r="B130" s="49" t="s">
        <v>326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5220</v>
      </c>
      <c r="B131" s="49" t="s">
        <v>327</v>
      </c>
      <c r="C131" s="53">
        <f>SUM(C132:C133)</f>
        <v>0</v>
      </c>
      <c r="D131" s="55">
        <f t="shared" si="0"/>
        <v>0</v>
      </c>
      <c r="E131" s="54"/>
    </row>
    <row r="132" spans="1:5" x14ac:dyDescent="0.2">
      <c r="A132" s="52">
        <v>5221</v>
      </c>
      <c r="B132" s="49" t="s">
        <v>328</v>
      </c>
      <c r="C132" s="53">
        <v>0</v>
      </c>
      <c r="D132" s="55">
        <f t="shared" si="0"/>
        <v>0</v>
      </c>
      <c r="E132" s="54"/>
    </row>
    <row r="133" spans="1:5" x14ac:dyDescent="0.2">
      <c r="A133" s="52">
        <v>5222</v>
      </c>
      <c r="B133" s="49" t="s">
        <v>329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5230</v>
      </c>
      <c r="B134" s="49" t="s">
        <v>274</v>
      </c>
      <c r="C134" s="53">
        <f>SUM(C135:C136)</f>
        <v>0</v>
      </c>
      <c r="D134" s="55">
        <f t="shared" si="0"/>
        <v>0</v>
      </c>
      <c r="E134" s="54"/>
    </row>
    <row r="135" spans="1:5" x14ac:dyDescent="0.2">
      <c r="A135" s="52">
        <v>5231</v>
      </c>
      <c r="B135" s="49" t="s">
        <v>330</v>
      </c>
      <c r="C135" s="53">
        <v>0</v>
      </c>
      <c r="D135" s="55">
        <f t="shared" si="0"/>
        <v>0</v>
      </c>
      <c r="E135" s="54"/>
    </row>
    <row r="136" spans="1:5" x14ac:dyDescent="0.2">
      <c r="A136" s="52">
        <v>5232</v>
      </c>
      <c r="B136" s="49" t="s">
        <v>331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5240</v>
      </c>
      <c r="B137" s="49" t="s">
        <v>275</v>
      </c>
      <c r="C137" s="53">
        <f>SUM(C138:C141)</f>
        <v>200650</v>
      </c>
      <c r="D137" s="55">
        <f t="shared" si="0"/>
        <v>6.3640885176869371E-3</v>
      </c>
      <c r="E137" s="54"/>
    </row>
    <row r="138" spans="1:5" x14ac:dyDescent="0.2">
      <c r="A138" s="52">
        <v>5241</v>
      </c>
      <c r="B138" s="49" t="s">
        <v>332</v>
      </c>
      <c r="C138" s="53">
        <v>160000</v>
      </c>
      <c r="D138" s="55">
        <f t="shared" si="0"/>
        <v>5.0747777863439317E-3</v>
      </c>
      <c r="E138" s="54"/>
    </row>
    <row r="139" spans="1:5" x14ac:dyDescent="0.2">
      <c r="A139" s="52">
        <v>5242</v>
      </c>
      <c r="B139" s="49" t="s">
        <v>333</v>
      </c>
      <c r="C139" s="53">
        <v>40650</v>
      </c>
      <c r="D139" s="55">
        <f t="shared" si="0"/>
        <v>1.2893107313430051E-3</v>
      </c>
      <c r="E139" s="54"/>
    </row>
    <row r="140" spans="1:5" x14ac:dyDescent="0.2">
      <c r="A140" s="52">
        <v>5243</v>
      </c>
      <c r="B140" s="49" t="s">
        <v>334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5244</v>
      </c>
      <c r="B141" s="49" t="s">
        <v>335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5250</v>
      </c>
      <c r="B142" s="49" t="s">
        <v>276</v>
      </c>
      <c r="C142" s="53">
        <f>SUM(C143:C145)</f>
        <v>0</v>
      </c>
      <c r="D142" s="55">
        <f t="shared" si="0"/>
        <v>0</v>
      </c>
      <c r="E142" s="54"/>
    </row>
    <row r="143" spans="1:5" x14ac:dyDescent="0.2">
      <c r="A143" s="52">
        <v>5251</v>
      </c>
      <c r="B143" s="49" t="s">
        <v>336</v>
      </c>
      <c r="C143" s="53">
        <v>0</v>
      </c>
      <c r="D143" s="55">
        <f t="shared" si="0"/>
        <v>0</v>
      </c>
      <c r="E143" s="54"/>
    </row>
    <row r="144" spans="1:5" x14ac:dyDescent="0.2">
      <c r="A144" s="52">
        <v>5252</v>
      </c>
      <c r="B144" s="49" t="s">
        <v>337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5259</v>
      </c>
      <c r="B145" s="49" t="s">
        <v>338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5260</v>
      </c>
      <c r="B146" s="49" t="s">
        <v>339</v>
      </c>
      <c r="C146" s="53">
        <f>SUM(C147:C148)</f>
        <v>0</v>
      </c>
      <c r="D146" s="55">
        <f t="shared" si="0"/>
        <v>0</v>
      </c>
      <c r="E146" s="54"/>
    </row>
    <row r="147" spans="1:5" x14ac:dyDescent="0.2">
      <c r="A147" s="52">
        <v>5261</v>
      </c>
      <c r="B147" s="49" t="s">
        <v>340</v>
      </c>
      <c r="C147" s="53">
        <v>0</v>
      </c>
      <c r="D147" s="55">
        <f t="shared" si="0"/>
        <v>0</v>
      </c>
      <c r="E147" s="54"/>
    </row>
    <row r="148" spans="1:5" x14ac:dyDescent="0.2">
      <c r="A148" s="52">
        <v>5262</v>
      </c>
      <c r="B148" s="49" t="s">
        <v>341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5270</v>
      </c>
      <c r="B149" s="49" t="s">
        <v>342</v>
      </c>
      <c r="C149" s="53">
        <f>SUM(C150)</f>
        <v>0</v>
      </c>
      <c r="D149" s="55">
        <f t="shared" si="0"/>
        <v>0</v>
      </c>
      <c r="E149" s="54"/>
    </row>
    <row r="150" spans="1:5" x14ac:dyDescent="0.2">
      <c r="A150" s="52">
        <v>5271</v>
      </c>
      <c r="B150" s="49" t="s">
        <v>343</v>
      </c>
      <c r="C150" s="53">
        <v>0</v>
      </c>
      <c r="D150" s="55">
        <f t="shared" si="0"/>
        <v>0</v>
      </c>
      <c r="E150" s="54"/>
    </row>
    <row r="151" spans="1:5" x14ac:dyDescent="0.2">
      <c r="A151" s="52">
        <v>5280</v>
      </c>
      <c r="B151" s="49" t="s">
        <v>344</v>
      </c>
      <c r="C151" s="53">
        <f>SUM(C152:C156)</f>
        <v>0</v>
      </c>
      <c r="D151" s="55">
        <f t="shared" si="0"/>
        <v>0</v>
      </c>
      <c r="E151" s="54"/>
    </row>
    <row r="152" spans="1:5" x14ac:dyDescent="0.2">
      <c r="A152" s="52">
        <v>5281</v>
      </c>
      <c r="B152" s="49" t="s">
        <v>345</v>
      </c>
      <c r="C152" s="53">
        <v>0</v>
      </c>
      <c r="D152" s="55">
        <f t="shared" si="0"/>
        <v>0</v>
      </c>
      <c r="E152" s="54"/>
    </row>
    <row r="153" spans="1:5" x14ac:dyDescent="0.2">
      <c r="A153" s="52">
        <v>5282</v>
      </c>
      <c r="B153" s="49" t="s">
        <v>346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5283</v>
      </c>
      <c r="B154" s="49" t="s">
        <v>347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5284</v>
      </c>
      <c r="B155" s="49" t="s">
        <v>348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5285</v>
      </c>
      <c r="B156" s="49" t="s">
        <v>349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5290</v>
      </c>
      <c r="B157" s="49" t="s">
        <v>350</v>
      </c>
      <c r="C157" s="53">
        <f>SUM(C158:C159)</f>
        <v>0</v>
      </c>
      <c r="D157" s="55">
        <f t="shared" si="0"/>
        <v>0</v>
      </c>
      <c r="E157" s="54"/>
    </row>
    <row r="158" spans="1:5" x14ac:dyDescent="0.2">
      <c r="A158" s="52">
        <v>5291</v>
      </c>
      <c r="B158" s="49" t="s">
        <v>351</v>
      </c>
      <c r="C158" s="53">
        <v>0</v>
      </c>
      <c r="D158" s="55">
        <f t="shared" si="0"/>
        <v>0</v>
      </c>
      <c r="E158" s="54"/>
    </row>
    <row r="159" spans="1:5" x14ac:dyDescent="0.2">
      <c r="A159" s="52">
        <v>5292</v>
      </c>
      <c r="B159" s="49" t="s">
        <v>352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5300</v>
      </c>
      <c r="B160" s="49" t="s">
        <v>353</v>
      </c>
      <c r="C160" s="53">
        <f>C161+C164+C167</f>
        <v>0</v>
      </c>
      <c r="D160" s="55">
        <f t="shared" si="0"/>
        <v>0</v>
      </c>
      <c r="E160" s="54"/>
    </row>
    <row r="161" spans="1:5" x14ac:dyDescent="0.2">
      <c r="A161" s="52">
        <v>5310</v>
      </c>
      <c r="B161" s="49" t="s">
        <v>269</v>
      </c>
      <c r="C161" s="53">
        <f>C162+C163</f>
        <v>0</v>
      </c>
      <c r="D161" s="55">
        <f t="shared" si="0"/>
        <v>0</v>
      </c>
      <c r="E161" s="54"/>
    </row>
    <row r="162" spans="1:5" x14ac:dyDescent="0.2">
      <c r="A162" s="52">
        <v>5311</v>
      </c>
      <c r="B162" s="49" t="s">
        <v>354</v>
      </c>
      <c r="C162" s="53">
        <v>0</v>
      </c>
      <c r="D162" s="55">
        <f t="shared" si="0"/>
        <v>0</v>
      </c>
      <c r="E162" s="54"/>
    </row>
    <row r="163" spans="1:5" x14ac:dyDescent="0.2">
      <c r="A163" s="52">
        <v>5312</v>
      </c>
      <c r="B163" s="49" t="s">
        <v>355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5320</v>
      </c>
      <c r="B164" s="49" t="s">
        <v>270</v>
      </c>
      <c r="C164" s="53">
        <f>SUM(C165:C166)</f>
        <v>0</v>
      </c>
      <c r="D164" s="55">
        <f t="shared" ref="D164:D220" si="1">C164/$C$98</f>
        <v>0</v>
      </c>
      <c r="E164" s="54"/>
    </row>
    <row r="165" spans="1:5" x14ac:dyDescent="0.2">
      <c r="A165" s="52">
        <v>5321</v>
      </c>
      <c r="B165" s="49" t="s">
        <v>356</v>
      </c>
      <c r="C165" s="53">
        <v>0</v>
      </c>
      <c r="D165" s="55">
        <f t="shared" si="1"/>
        <v>0</v>
      </c>
      <c r="E165" s="54"/>
    </row>
    <row r="166" spans="1:5" x14ac:dyDescent="0.2">
      <c r="A166" s="52">
        <v>5322</v>
      </c>
      <c r="B166" s="49" t="s">
        <v>357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5330</v>
      </c>
      <c r="B167" s="49" t="s">
        <v>271</v>
      </c>
      <c r="C167" s="53">
        <f>SUM(C168:C169)</f>
        <v>0</v>
      </c>
      <c r="D167" s="55">
        <f t="shared" si="1"/>
        <v>0</v>
      </c>
      <c r="E167" s="54"/>
    </row>
    <row r="168" spans="1:5" x14ac:dyDescent="0.2">
      <c r="A168" s="52">
        <v>5331</v>
      </c>
      <c r="B168" s="49" t="s">
        <v>358</v>
      </c>
      <c r="C168" s="53">
        <v>0</v>
      </c>
      <c r="D168" s="55">
        <f t="shared" si="1"/>
        <v>0</v>
      </c>
      <c r="E168" s="54"/>
    </row>
    <row r="169" spans="1:5" x14ac:dyDescent="0.2">
      <c r="A169" s="52">
        <v>5332</v>
      </c>
      <c r="B169" s="49" t="s">
        <v>359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5400</v>
      </c>
      <c r="B170" s="49" t="s">
        <v>360</v>
      </c>
      <c r="C170" s="53">
        <f>C171+C174+C177+C180+C182</f>
        <v>0</v>
      </c>
      <c r="D170" s="55">
        <f t="shared" si="1"/>
        <v>0</v>
      </c>
      <c r="E170" s="54"/>
    </row>
    <row r="171" spans="1:5" x14ac:dyDescent="0.2">
      <c r="A171" s="52">
        <v>5410</v>
      </c>
      <c r="B171" s="49" t="s">
        <v>361</v>
      </c>
      <c r="C171" s="53">
        <f>SUM(C172:C173)</f>
        <v>0</v>
      </c>
      <c r="D171" s="55">
        <f t="shared" si="1"/>
        <v>0</v>
      </c>
      <c r="E171" s="54"/>
    </row>
    <row r="172" spans="1:5" x14ac:dyDescent="0.2">
      <c r="A172" s="52">
        <v>5411</v>
      </c>
      <c r="B172" s="49" t="s">
        <v>362</v>
      </c>
      <c r="C172" s="53">
        <v>0</v>
      </c>
      <c r="D172" s="55">
        <f t="shared" si="1"/>
        <v>0</v>
      </c>
      <c r="E172" s="54"/>
    </row>
    <row r="173" spans="1:5" x14ac:dyDescent="0.2">
      <c r="A173" s="52">
        <v>5412</v>
      </c>
      <c r="B173" s="49" t="s">
        <v>363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5420</v>
      </c>
      <c r="B174" s="49" t="s">
        <v>364</v>
      </c>
      <c r="C174" s="53">
        <f>SUM(C175:C176)</f>
        <v>0</v>
      </c>
      <c r="D174" s="55">
        <f t="shared" si="1"/>
        <v>0</v>
      </c>
      <c r="E174" s="54"/>
    </row>
    <row r="175" spans="1:5" x14ac:dyDescent="0.2">
      <c r="A175" s="52">
        <v>5421</v>
      </c>
      <c r="B175" s="49" t="s">
        <v>365</v>
      </c>
      <c r="C175" s="53">
        <v>0</v>
      </c>
      <c r="D175" s="55">
        <f t="shared" si="1"/>
        <v>0</v>
      </c>
      <c r="E175" s="54"/>
    </row>
    <row r="176" spans="1:5" x14ac:dyDescent="0.2">
      <c r="A176" s="52">
        <v>5422</v>
      </c>
      <c r="B176" s="49" t="s">
        <v>366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5430</v>
      </c>
      <c r="B177" s="49" t="s">
        <v>367</v>
      </c>
      <c r="C177" s="53">
        <f>SUM(C178:C179)</f>
        <v>0</v>
      </c>
      <c r="D177" s="55">
        <f t="shared" si="1"/>
        <v>0</v>
      </c>
      <c r="E177" s="54"/>
    </row>
    <row r="178" spans="1:5" x14ac:dyDescent="0.2">
      <c r="A178" s="52">
        <v>5431</v>
      </c>
      <c r="B178" s="49" t="s">
        <v>368</v>
      </c>
      <c r="C178" s="53">
        <v>0</v>
      </c>
      <c r="D178" s="55">
        <f t="shared" si="1"/>
        <v>0</v>
      </c>
      <c r="E178" s="54"/>
    </row>
    <row r="179" spans="1:5" x14ac:dyDescent="0.2">
      <c r="A179" s="52">
        <v>5432</v>
      </c>
      <c r="B179" s="49" t="s">
        <v>369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5440</v>
      </c>
      <c r="B180" s="49" t="s">
        <v>370</v>
      </c>
      <c r="C180" s="53">
        <f>SUM(C181)</f>
        <v>0</v>
      </c>
      <c r="D180" s="55">
        <f t="shared" si="1"/>
        <v>0</v>
      </c>
      <c r="E180" s="54"/>
    </row>
    <row r="181" spans="1:5" x14ac:dyDescent="0.2">
      <c r="A181" s="52">
        <v>5441</v>
      </c>
      <c r="B181" s="49" t="s">
        <v>370</v>
      </c>
      <c r="C181" s="53">
        <v>0</v>
      </c>
      <c r="D181" s="55">
        <f t="shared" si="1"/>
        <v>0</v>
      </c>
      <c r="E181" s="54"/>
    </row>
    <row r="182" spans="1:5" x14ac:dyDescent="0.2">
      <c r="A182" s="52">
        <v>5450</v>
      </c>
      <c r="B182" s="49" t="s">
        <v>371</v>
      </c>
      <c r="C182" s="53">
        <f>SUM(C183:C184)</f>
        <v>0</v>
      </c>
      <c r="D182" s="55">
        <f t="shared" si="1"/>
        <v>0</v>
      </c>
      <c r="E182" s="54"/>
    </row>
    <row r="183" spans="1:5" x14ac:dyDescent="0.2">
      <c r="A183" s="52">
        <v>5451</v>
      </c>
      <c r="B183" s="49" t="s">
        <v>372</v>
      </c>
      <c r="C183" s="53">
        <v>0</v>
      </c>
      <c r="D183" s="55">
        <f t="shared" si="1"/>
        <v>0</v>
      </c>
      <c r="E183" s="54"/>
    </row>
    <row r="184" spans="1:5" x14ac:dyDescent="0.2">
      <c r="A184" s="52">
        <v>5452</v>
      </c>
      <c r="B184" s="49" t="s">
        <v>373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5500</v>
      </c>
      <c r="B185" s="49" t="s">
        <v>374</v>
      </c>
      <c r="C185" s="53">
        <f>C186+C195+C198+C204+C206+C208</f>
        <v>3.35</v>
      </c>
      <c r="D185" s="55">
        <f t="shared" si="1"/>
        <v>1.0625315990157607E-7</v>
      </c>
      <c r="E185" s="54"/>
    </row>
    <row r="186" spans="1:5" x14ac:dyDescent="0.2">
      <c r="A186" s="52">
        <v>5510</v>
      </c>
      <c r="B186" s="49" t="s">
        <v>375</v>
      </c>
      <c r="C186" s="53">
        <f>SUM(C187:C194)</f>
        <v>0</v>
      </c>
      <c r="D186" s="55">
        <f t="shared" si="1"/>
        <v>0</v>
      </c>
      <c r="E186" s="54"/>
    </row>
    <row r="187" spans="1:5" x14ac:dyDescent="0.2">
      <c r="A187" s="52">
        <v>5511</v>
      </c>
      <c r="B187" s="49" t="s">
        <v>376</v>
      </c>
      <c r="C187" s="53">
        <v>0</v>
      </c>
      <c r="D187" s="55">
        <f t="shared" si="1"/>
        <v>0</v>
      </c>
      <c r="E187" s="54"/>
    </row>
    <row r="188" spans="1:5" x14ac:dyDescent="0.2">
      <c r="A188" s="52">
        <v>5512</v>
      </c>
      <c r="B188" s="49" t="s">
        <v>377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5513</v>
      </c>
      <c r="B189" s="49" t="s">
        <v>378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5514</v>
      </c>
      <c r="B190" s="49" t="s">
        <v>379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5515</v>
      </c>
      <c r="B191" s="49" t="s">
        <v>380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5516</v>
      </c>
      <c r="B192" s="49" t="s">
        <v>381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5517</v>
      </c>
      <c r="B193" s="49" t="s">
        <v>382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5518</v>
      </c>
      <c r="B194" s="49" t="s">
        <v>46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5520</v>
      </c>
      <c r="B195" s="49" t="s">
        <v>45</v>
      </c>
      <c r="C195" s="53">
        <f>SUM(C196:C197)</f>
        <v>0</v>
      </c>
      <c r="D195" s="55">
        <f t="shared" si="1"/>
        <v>0</v>
      </c>
      <c r="E195" s="54"/>
    </row>
    <row r="196" spans="1:5" x14ac:dyDescent="0.2">
      <c r="A196" s="52">
        <v>5521</v>
      </c>
      <c r="B196" s="49" t="s">
        <v>383</v>
      </c>
      <c r="C196" s="53">
        <v>0</v>
      </c>
      <c r="D196" s="55">
        <f t="shared" si="1"/>
        <v>0</v>
      </c>
      <c r="E196" s="54"/>
    </row>
    <row r="197" spans="1:5" x14ac:dyDescent="0.2">
      <c r="A197" s="52">
        <v>5522</v>
      </c>
      <c r="B197" s="49" t="s">
        <v>384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5530</v>
      </c>
      <c r="B198" s="49" t="s">
        <v>385</v>
      </c>
      <c r="C198" s="53">
        <f>SUM(C199:C203)</f>
        <v>0</v>
      </c>
      <c r="D198" s="55">
        <f t="shared" si="1"/>
        <v>0</v>
      </c>
      <c r="E198" s="54"/>
    </row>
    <row r="199" spans="1:5" x14ac:dyDescent="0.2">
      <c r="A199" s="52">
        <v>5531</v>
      </c>
      <c r="B199" s="49" t="s">
        <v>386</v>
      </c>
      <c r="C199" s="53">
        <v>0</v>
      </c>
      <c r="D199" s="55">
        <f t="shared" si="1"/>
        <v>0</v>
      </c>
      <c r="E199" s="54"/>
    </row>
    <row r="200" spans="1:5" x14ac:dyDescent="0.2">
      <c r="A200" s="52">
        <v>5532</v>
      </c>
      <c r="B200" s="49" t="s">
        <v>387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5533</v>
      </c>
      <c r="B201" s="49" t="s">
        <v>388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5534</v>
      </c>
      <c r="B202" s="49" t="s">
        <v>389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5535</v>
      </c>
      <c r="B203" s="49" t="s">
        <v>390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5540</v>
      </c>
      <c r="B204" s="49" t="s">
        <v>391</v>
      </c>
      <c r="C204" s="53">
        <f>SUM(C205)</f>
        <v>0</v>
      </c>
      <c r="D204" s="55">
        <f t="shared" si="1"/>
        <v>0</v>
      </c>
      <c r="E204" s="54"/>
    </row>
    <row r="205" spans="1:5" x14ac:dyDescent="0.2">
      <c r="A205" s="52">
        <v>5541</v>
      </c>
      <c r="B205" s="49" t="s">
        <v>391</v>
      </c>
      <c r="C205" s="53">
        <v>0</v>
      </c>
      <c r="D205" s="55">
        <f t="shared" si="1"/>
        <v>0</v>
      </c>
      <c r="E205" s="54"/>
    </row>
    <row r="206" spans="1:5" x14ac:dyDescent="0.2">
      <c r="A206" s="52">
        <v>5550</v>
      </c>
      <c r="B206" s="49" t="s">
        <v>392</v>
      </c>
      <c r="C206" s="53">
        <f>C207</f>
        <v>0</v>
      </c>
      <c r="D206" s="55">
        <f t="shared" si="1"/>
        <v>0</v>
      </c>
      <c r="E206" s="54"/>
    </row>
    <row r="207" spans="1:5" x14ac:dyDescent="0.2">
      <c r="A207" s="52">
        <v>5551</v>
      </c>
      <c r="B207" s="49" t="s">
        <v>392</v>
      </c>
      <c r="C207" s="53">
        <v>0</v>
      </c>
      <c r="D207" s="55">
        <f t="shared" si="1"/>
        <v>0</v>
      </c>
      <c r="E207" s="54"/>
    </row>
    <row r="208" spans="1:5" x14ac:dyDescent="0.2">
      <c r="A208" s="52">
        <v>5590</v>
      </c>
      <c r="B208" s="49" t="s">
        <v>393</v>
      </c>
      <c r="C208" s="53">
        <f>SUM(C209:C217)</f>
        <v>3.35</v>
      </c>
      <c r="D208" s="55">
        <f t="shared" si="1"/>
        <v>1.0625315990157607E-7</v>
      </c>
      <c r="E208" s="54"/>
    </row>
    <row r="209" spans="1:5" x14ac:dyDescent="0.2">
      <c r="A209" s="52">
        <v>5591</v>
      </c>
      <c r="B209" s="49" t="s">
        <v>394</v>
      </c>
      <c r="C209" s="53">
        <v>0</v>
      </c>
      <c r="D209" s="55">
        <f t="shared" si="1"/>
        <v>0</v>
      </c>
      <c r="E209" s="54"/>
    </row>
    <row r="210" spans="1:5" x14ac:dyDescent="0.2">
      <c r="A210" s="52">
        <v>5592</v>
      </c>
      <c r="B210" s="49" t="s">
        <v>395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5593</v>
      </c>
      <c r="B211" s="49" t="s">
        <v>396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5594</v>
      </c>
      <c r="B212" s="49" t="s">
        <v>455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5595</v>
      </c>
      <c r="B213" s="49" t="s">
        <v>398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5596</v>
      </c>
      <c r="B214" s="49" t="s">
        <v>291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5597</v>
      </c>
      <c r="B215" s="49" t="s">
        <v>399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5598</v>
      </c>
      <c r="B216" s="49" t="s">
        <v>456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5599</v>
      </c>
      <c r="B217" s="49" t="s">
        <v>400</v>
      </c>
      <c r="C217" s="53">
        <v>3.35</v>
      </c>
      <c r="D217" s="55">
        <f t="shared" si="1"/>
        <v>1.0625315990157607E-7</v>
      </c>
      <c r="E217" s="54"/>
    </row>
    <row r="218" spans="1:5" x14ac:dyDescent="0.2">
      <c r="A218" s="52">
        <v>5600</v>
      </c>
      <c r="B218" s="49" t="s">
        <v>44</v>
      </c>
      <c r="C218" s="53">
        <f>C219</f>
        <v>0</v>
      </c>
      <c r="D218" s="55">
        <f t="shared" si="1"/>
        <v>0</v>
      </c>
      <c r="E218" s="54"/>
    </row>
    <row r="219" spans="1:5" x14ac:dyDescent="0.2">
      <c r="A219" s="52">
        <v>5610</v>
      </c>
      <c r="B219" s="49" t="s">
        <v>401</v>
      </c>
      <c r="C219" s="53">
        <f>C220</f>
        <v>0</v>
      </c>
      <c r="D219" s="55">
        <f t="shared" si="1"/>
        <v>0</v>
      </c>
      <c r="E219" s="54"/>
    </row>
    <row r="220" spans="1:5" x14ac:dyDescent="0.2">
      <c r="A220" s="52">
        <v>5611</v>
      </c>
      <c r="B220" s="49" t="s">
        <v>402</v>
      </c>
      <c r="C220" s="53">
        <v>0</v>
      </c>
      <c r="D220" s="55">
        <f t="shared" si="1"/>
        <v>0</v>
      </c>
      <c r="E220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35433070866141736" bottom="0.15748031496062992" header="0.31496062992125984" footer="0.31496062992125984"/>
  <pageSetup scale="68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9" t="s">
        <v>545</v>
      </c>
      <c r="B1" s="109"/>
      <c r="C1" s="109"/>
      <c r="D1" s="25" t="s">
        <v>529</v>
      </c>
      <c r="E1" s="26">
        <v>2021</v>
      </c>
    </row>
    <row r="2" spans="1:5" ht="18.95" customHeight="1" x14ac:dyDescent="0.2">
      <c r="A2" s="109" t="s">
        <v>537</v>
      </c>
      <c r="B2" s="109"/>
      <c r="C2" s="109"/>
      <c r="D2" s="12" t="s">
        <v>534</v>
      </c>
      <c r="E2" s="26" t="str">
        <f>ESF!H2</f>
        <v>TRIMESTRAL</v>
      </c>
    </row>
    <row r="3" spans="1:5" ht="18.95" customHeight="1" x14ac:dyDescent="0.2">
      <c r="A3" s="109" t="s">
        <v>546</v>
      </c>
      <c r="B3" s="109"/>
      <c r="C3" s="109"/>
      <c r="D3" s="12" t="s">
        <v>535</v>
      </c>
      <c r="E3" s="26">
        <v>3</v>
      </c>
    </row>
    <row r="5" spans="1:5" x14ac:dyDescent="0.2">
      <c r="A5" s="28" t="s">
        <v>130</v>
      </c>
      <c r="B5" s="29"/>
      <c r="C5" s="29"/>
      <c r="D5" s="29"/>
      <c r="E5" s="29"/>
    </row>
    <row r="6" spans="1:5" x14ac:dyDescent="0.2">
      <c r="A6" s="29" t="s">
        <v>117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93</v>
      </c>
      <c r="D7" s="30" t="s">
        <v>94</v>
      </c>
      <c r="E7" s="30" t="s">
        <v>96</v>
      </c>
    </row>
    <row r="8" spans="1:5" x14ac:dyDescent="0.2">
      <c r="A8" s="31">
        <v>3110</v>
      </c>
      <c r="B8" s="27" t="s">
        <v>270</v>
      </c>
      <c r="C8" s="32">
        <v>97287532.219999999</v>
      </c>
    </row>
    <row r="9" spans="1:5" x14ac:dyDescent="0.2">
      <c r="A9" s="31">
        <v>3120</v>
      </c>
      <c r="B9" s="27" t="s">
        <v>403</v>
      </c>
      <c r="C9" s="32">
        <v>0</v>
      </c>
    </row>
    <row r="10" spans="1:5" x14ac:dyDescent="0.2">
      <c r="A10" s="31">
        <v>3130</v>
      </c>
      <c r="B10" s="27" t="s">
        <v>404</v>
      </c>
      <c r="C10" s="32">
        <v>0</v>
      </c>
    </row>
    <row r="12" spans="1:5" x14ac:dyDescent="0.2">
      <c r="A12" s="29" t="s">
        <v>118</v>
      </c>
      <c r="B12" s="29"/>
      <c r="C12" s="29"/>
      <c r="D12" s="29"/>
      <c r="E12" s="29"/>
    </row>
    <row r="13" spans="1:5" x14ac:dyDescent="0.2">
      <c r="A13" s="30" t="s">
        <v>95</v>
      </c>
      <c r="B13" s="30" t="s">
        <v>92</v>
      </c>
      <c r="C13" s="30" t="s">
        <v>93</v>
      </c>
      <c r="D13" s="30" t="s">
        <v>405</v>
      </c>
      <c r="E13" s="30"/>
    </row>
    <row r="14" spans="1:5" x14ac:dyDescent="0.2">
      <c r="A14" s="31">
        <v>3210</v>
      </c>
      <c r="B14" s="27" t="s">
        <v>406</v>
      </c>
      <c r="C14" s="32">
        <v>5492842.6900000004</v>
      </c>
    </row>
    <row r="15" spans="1:5" x14ac:dyDescent="0.2">
      <c r="A15" s="31">
        <v>3220</v>
      </c>
      <c r="B15" s="27" t="s">
        <v>407</v>
      </c>
      <c r="C15" s="32">
        <v>12969174.35</v>
      </c>
    </row>
    <row r="16" spans="1:5" x14ac:dyDescent="0.2">
      <c r="A16" s="31">
        <v>3230</v>
      </c>
      <c r="B16" s="27" t="s">
        <v>408</v>
      </c>
      <c r="C16" s="32">
        <f>SUM(C17:C20)</f>
        <v>0</v>
      </c>
    </row>
    <row r="17" spans="1:3" x14ac:dyDescent="0.2">
      <c r="A17" s="31">
        <v>3231</v>
      </c>
      <c r="B17" s="27" t="s">
        <v>409</v>
      </c>
      <c r="C17" s="32">
        <v>0</v>
      </c>
    </row>
    <row r="18" spans="1:3" x14ac:dyDescent="0.2">
      <c r="A18" s="31">
        <v>3232</v>
      </c>
      <c r="B18" s="27" t="s">
        <v>410</v>
      </c>
      <c r="C18" s="32">
        <v>0</v>
      </c>
    </row>
    <row r="19" spans="1:3" x14ac:dyDescent="0.2">
      <c r="A19" s="31">
        <v>3233</v>
      </c>
      <c r="B19" s="27" t="s">
        <v>411</v>
      </c>
      <c r="C19" s="32">
        <v>0</v>
      </c>
    </row>
    <row r="20" spans="1:3" x14ac:dyDescent="0.2">
      <c r="A20" s="31">
        <v>3239</v>
      </c>
      <c r="B20" s="27" t="s">
        <v>412</v>
      </c>
      <c r="C20" s="32">
        <v>0</v>
      </c>
    </row>
    <row r="21" spans="1:3" x14ac:dyDescent="0.2">
      <c r="A21" s="31">
        <v>3240</v>
      </c>
      <c r="B21" s="27" t="s">
        <v>413</v>
      </c>
      <c r="C21" s="32">
        <f>SUM(C22:C24)</f>
        <v>0</v>
      </c>
    </row>
    <row r="22" spans="1:3" x14ac:dyDescent="0.2">
      <c r="A22" s="31">
        <v>3241</v>
      </c>
      <c r="B22" s="27" t="s">
        <v>414</v>
      </c>
      <c r="C22" s="32">
        <v>0</v>
      </c>
    </row>
    <row r="23" spans="1:3" x14ac:dyDescent="0.2">
      <c r="A23" s="31">
        <v>3242</v>
      </c>
      <c r="B23" s="27" t="s">
        <v>415</v>
      </c>
      <c r="C23" s="32">
        <v>0</v>
      </c>
    </row>
    <row r="24" spans="1:3" x14ac:dyDescent="0.2">
      <c r="A24" s="31">
        <v>3243</v>
      </c>
      <c r="B24" s="27" t="s">
        <v>416</v>
      </c>
      <c r="C24" s="32">
        <v>0</v>
      </c>
    </row>
    <row r="25" spans="1:3" x14ac:dyDescent="0.2">
      <c r="A25" s="31">
        <v>3250</v>
      </c>
      <c r="B25" s="27" t="s">
        <v>417</v>
      </c>
      <c r="C25" s="32">
        <f>SUM(C26:C27)</f>
        <v>0</v>
      </c>
    </row>
    <row r="26" spans="1:3" x14ac:dyDescent="0.2">
      <c r="A26" s="31">
        <v>3251</v>
      </c>
      <c r="B26" s="27" t="s">
        <v>418</v>
      </c>
      <c r="C26" s="32">
        <v>0</v>
      </c>
    </row>
    <row r="27" spans="1:3" x14ac:dyDescent="0.2">
      <c r="A27" s="31">
        <v>3252</v>
      </c>
      <c r="B27" s="27" t="s">
        <v>419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43" workbookViewId="0">
      <selection activeCell="A2" sqref="A2:C2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9" t="s">
        <v>545</v>
      </c>
      <c r="B1" s="109"/>
      <c r="C1" s="109"/>
      <c r="D1" s="25" t="s">
        <v>529</v>
      </c>
      <c r="E1" s="26">
        <v>2021</v>
      </c>
    </row>
    <row r="2" spans="1:5" s="33" customFormat="1" ht="18.95" customHeight="1" x14ac:dyDescent="0.25">
      <c r="A2" s="109" t="s">
        <v>538</v>
      </c>
      <c r="B2" s="109"/>
      <c r="C2" s="109"/>
      <c r="D2" s="12" t="s">
        <v>534</v>
      </c>
      <c r="E2" s="26" t="str">
        <f>ESF!H2</f>
        <v>TRIMESTRAL</v>
      </c>
    </row>
    <row r="3" spans="1:5" s="33" customFormat="1" ht="18.95" customHeight="1" x14ac:dyDescent="0.25">
      <c r="A3" s="109" t="s">
        <v>546</v>
      </c>
      <c r="B3" s="109"/>
      <c r="C3" s="109"/>
      <c r="D3" s="12" t="s">
        <v>535</v>
      </c>
      <c r="E3" s="26">
        <v>3</v>
      </c>
    </row>
    <row r="4" spans="1:5" x14ac:dyDescent="0.2">
      <c r="A4" s="28" t="s">
        <v>130</v>
      </c>
      <c r="B4" s="29"/>
      <c r="C4" s="29"/>
      <c r="D4" s="29"/>
      <c r="E4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121</v>
      </c>
      <c r="D7" s="30" t="s">
        <v>122</v>
      </c>
      <c r="E7" s="30"/>
    </row>
    <row r="8" spans="1:5" x14ac:dyDescent="0.2">
      <c r="A8" s="31">
        <v>1111</v>
      </c>
      <c r="B8" s="27" t="s">
        <v>420</v>
      </c>
      <c r="C8" s="32">
        <v>0</v>
      </c>
      <c r="D8" s="32">
        <v>0</v>
      </c>
    </row>
    <row r="9" spans="1:5" x14ac:dyDescent="0.2">
      <c r="A9" s="31">
        <v>1112</v>
      </c>
      <c r="B9" s="27" t="s">
        <v>421</v>
      </c>
      <c r="C9" s="32">
        <v>22668599.829999998</v>
      </c>
      <c r="D9" s="32">
        <v>17898610.620000001</v>
      </c>
    </row>
    <row r="10" spans="1:5" x14ac:dyDescent="0.2">
      <c r="A10" s="31">
        <v>1113</v>
      </c>
      <c r="B10" s="27" t="s">
        <v>422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131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132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423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424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425</v>
      </c>
      <c r="C15" s="32">
        <f>SUM(C8:C14)</f>
        <v>22668599.829999998</v>
      </c>
      <c r="D15" s="32">
        <f>SUM(D8:D14)</f>
        <v>17898610.620000001</v>
      </c>
    </row>
    <row r="18" spans="1:5" x14ac:dyDescent="0.2">
      <c r="A18" s="29" t="s">
        <v>120</v>
      </c>
      <c r="B18" s="29"/>
      <c r="C18" s="29"/>
      <c r="D18" s="29"/>
      <c r="E18" s="29"/>
    </row>
    <row r="19" spans="1:5" x14ac:dyDescent="0.2">
      <c r="A19" s="30" t="s">
        <v>95</v>
      </c>
      <c r="B19" s="30" t="s">
        <v>92</v>
      </c>
      <c r="C19" s="30" t="s">
        <v>93</v>
      </c>
      <c r="D19" s="30" t="s">
        <v>426</v>
      </c>
      <c r="E19" s="30" t="s">
        <v>123</v>
      </c>
    </row>
    <row r="20" spans="1:5" x14ac:dyDescent="0.2">
      <c r="A20" s="31">
        <v>1230</v>
      </c>
      <c r="B20" s="27" t="s">
        <v>164</v>
      </c>
      <c r="C20" s="32">
        <f>SUM(C21:C27)</f>
        <v>81008785.689999998</v>
      </c>
    </row>
    <row r="21" spans="1:5" x14ac:dyDescent="0.2">
      <c r="A21" s="31">
        <v>1231</v>
      </c>
      <c r="B21" s="27" t="s">
        <v>165</v>
      </c>
      <c r="C21" s="32">
        <v>0</v>
      </c>
    </row>
    <row r="22" spans="1:5" x14ac:dyDescent="0.2">
      <c r="A22" s="31">
        <v>1232</v>
      </c>
      <c r="B22" s="27" t="s">
        <v>166</v>
      </c>
      <c r="C22" s="32">
        <v>0</v>
      </c>
    </row>
    <row r="23" spans="1:5" x14ac:dyDescent="0.2">
      <c r="A23" s="31">
        <v>1233</v>
      </c>
      <c r="B23" s="27" t="s">
        <v>167</v>
      </c>
      <c r="C23" s="32">
        <v>0</v>
      </c>
    </row>
    <row r="24" spans="1:5" x14ac:dyDescent="0.2">
      <c r="A24" s="31">
        <v>1234</v>
      </c>
      <c r="B24" s="27" t="s">
        <v>168</v>
      </c>
      <c r="C24" s="32">
        <v>0</v>
      </c>
    </row>
    <row r="25" spans="1:5" x14ac:dyDescent="0.2">
      <c r="A25" s="31">
        <v>1235</v>
      </c>
      <c r="B25" s="27" t="s">
        <v>169</v>
      </c>
      <c r="C25" s="32">
        <v>0</v>
      </c>
    </row>
    <row r="26" spans="1:5" x14ac:dyDescent="0.2">
      <c r="A26" s="31">
        <v>1236</v>
      </c>
      <c r="B26" s="27" t="s">
        <v>170</v>
      </c>
      <c r="C26" s="32">
        <v>81008785.689999998</v>
      </c>
    </row>
    <row r="27" spans="1:5" x14ac:dyDescent="0.2">
      <c r="A27" s="31">
        <v>1239</v>
      </c>
      <c r="B27" s="27" t="s">
        <v>171</v>
      </c>
      <c r="C27" s="32">
        <v>0</v>
      </c>
    </row>
    <row r="28" spans="1:5" x14ac:dyDescent="0.2">
      <c r="A28" s="31">
        <v>1240</v>
      </c>
      <c r="B28" s="27" t="s">
        <v>172</v>
      </c>
      <c r="C28" s="32">
        <f>SUM(C29:C36)</f>
        <v>32056995.82</v>
      </c>
    </row>
    <row r="29" spans="1:5" x14ac:dyDescent="0.2">
      <c r="A29" s="31">
        <v>1241</v>
      </c>
      <c r="B29" s="27" t="s">
        <v>173</v>
      </c>
      <c r="C29" s="32">
        <v>12480388.27</v>
      </c>
    </row>
    <row r="30" spans="1:5" x14ac:dyDescent="0.2">
      <c r="A30" s="31">
        <v>1242</v>
      </c>
      <c r="B30" s="27" t="s">
        <v>174</v>
      </c>
      <c r="C30" s="32">
        <v>3332138.98</v>
      </c>
    </row>
    <row r="31" spans="1:5" x14ac:dyDescent="0.2">
      <c r="A31" s="31">
        <v>1243</v>
      </c>
      <c r="B31" s="27" t="s">
        <v>175</v>
      </c>
      <c r="C31" s="32">
        <v>5096867.2699999996</v>
      </c>
    </row>
    <row r="32" spans="1:5" x14ac:dyDescent="0.2">
      <c r="A32" s="31">
        <v>1244</v>
      </c>
      <c r="B32" s="27" t="s">
        <v>176</v>
      </c>
      <c r="C32" s="32">
        <v>2591495.5</v>
      </c>
    </row>
    <row r="33" spans="1:5" x14ac:dyDescent="0.2">
      <c r="A33" s="31">
        <v>1245</v>
      </c>
      <c r="B33" s="27" t="s">
        <v>177</v>
      </c>
      <c r="C33" s="32">
        <v>0</v>
      </c>
    </row>
    <row r="34" spans="1:5" x14ac:dyDescent="0.2">
      <c r="A34" s="31">
        <v>1246</v>
      </c>
      <c r="B34" s="27" t="s">
        <v>178</v>
      </c>
      <c r="C34" s="32">
        <v>8493127.6300000008</v>
      </c>
    </row>
    <row r="35" spans="1:5" x14ac:dyDescent="0.2">
      <c r="A35" s="31">
        <v>1247</v>
      </c>
      <c r="B35" s="27" t="s">
        <v>179</v>
      </c>
      <c r="C35" s="32">
        <v>62978.17</v>
      </c>
    </row>
    <row r="36" spans="1:5" x14ac:dyDescent="0.2">
      <c r="A36" s="31">
        <v>1248</v>
      </c>
      <c r="B36" s="27" t="s">
        <v>180</v>
      </c>
      <c r="C36" s="32">
        <v>0</v>
      </c>
    </row>
    <row r="37" spans="1:5" x14ac:dyDescent="0.2">
      <c r="A37" s="31">
        <v>1250</v>
      </c>
      <c r="B37" s="27" t="s">
        <v>182</v>
      </c>
      <c r="C37" s="32">
        <f>SUM(C38:C42)</f>
        <v>2851.04</v>
      </c>
    </row>
    <row r="38" spans="1:5" x14ac:dyDescent="0.2">
      <c r="A38" s="31">
        <v>1251</v>
      </c>
      <c r="B38" s="27" t="s">
        <v>183</v>
      </c>
      <c r="C38" s="32">
        <v>0</v>
      </c>
    </row>
    <row r="39" spans="1:5" x14ac:dyDescent="0.2">
      <c r="A39" s="31">
        <v>1252</v>
      </c>
      <c r="B39" s="27" t="s">
        <v>184</v>
      </c>
      <c r="C39" s="32">
        <v>2851.04</v>
      </c>
    </row>
    <row r="40" spans="1:5" x14ac:dyDescent="0.2">
      <c r="A40" s="31">
        <v>1253</v>
      </c>
      <c r="B40" s="27" t="s">
        <v>185</v>
      </c>
      <c r="C40" s="32">
        <v>0</v>
      </c>
    </row>
    <row r="41" spans="1:5" x14ac:dyDescent="0.2">
      <c r="A41" s="31">
        <v>1254</v>
      </c>
      <c r="B41" s="27" t="s">
        <v>186</v>
      </c>
      <c r="C41" s="32">
        <v>0</v>
      </c>
    </row>
    <row r="42" spans="1:5" x14ac:dyDescent="0.2">
      <c r="A42" s="31">
        <v>1259</v>
      </c>
      <c r="B42" s="27" t="s">
        <v>187</v>
      </c>
      <c r="C42" s="32">
        <v>0</v>
      </c>
    </row>
    <row r="44" spans="1:5" x14ac:dyDescent="0.2">
      <c r="A44" s="29" t="s">
        <v>128</v>
      </c>
      <c r="B44" s="29"/>
      <c r="C44" s="29"/>
      <c r="D44" s="29"/>
      <c r="E44" s="29"/>
    </row>
    <row r="45" spans="1:5" x14ac:dyDescent="0.2">
      <c r="A45" s="30" t="s">
        <v>95</v>
      </c>
      <c r="B45" s="30" t="s">
        <v>92</v>
      </c>
      <c r="C45" s="30" t="s">
        <v>523</v>
      </c>
      <c r="D45" s="30" t="s">
        <v>121</v>
      </c>
      <c r="E45" s="30"/>
    </row>
    <row r="46" spans="1:5" x14ac:dyDescent="0.2">
      <c r="A46" s="31">
        <v>5500</v>
      </c>
      <c r="B46" s="27" t="s">
        <v>374</v>
      </c>
      <c r="C46" s="32">
        <f>C47+C56+C59+C65+C67+C69</f>
        <v>1.99</v>
      </c>
      <c r="D46" s="32">
        <f>D47+D56+D59+D65+D67+D69</f>
        <v>3.35</v>
      </c>
    </row>
    <row r="47" spans="1:5" x14ac:dyDescent="0.2">
      <c r="A47" s="31">
        <v>5510</v>
      </c>
      <c r="B47" s="27" t="s">
        <v>375</v>
      </c>
      <c r="C47" s="32">
        <f>SUM(C48:C55)</f>
        <v>0</v>
      </c>
      <c r="D47" s="32">
        <f>SUM(D48:D55)</f>
        <v>0</v>
      </c>
    </row>
    <row r="48" spans="1:5" x14ac:dyDescent="0.2">
      <c r="A48" s="31">
        <v>5511</v>
      </c>
      <c r="B48" s="27" t="s">
        <v>376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380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381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382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46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45</v>
      </c>
      <c r="C56" s="32">
        <f>SUM(C57:C58)</f>
        <v>0</v>
      </c>
      <c r="D56" s="32">
        <f>SUM(D57:D58)</f>
        <v>0</v>
      </c>
    </row>
    <row r="57" spans="1:4" x14ac:dyDescent="0.2">
      <c r="A57" s="31">
        <v>5521</v>
      </c>
      <c r="B57" s="27" t="s">
        <v>383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385</v>
      </c>
      <c r="C59" s="32">
        <f>SUM(C60:C64)</f>
        <v>0</v>
      </c>
      <c r="D59" s="32">
        <f>SUM(D60:D64)</f>
        <v>0</v>
      </c>
    </row>
    <row r="60" spans="1:4" x14ac:dyDescent="0.2">
      <c r="A60" s="31">
        <v>5531</v>
      </c>
      <c r="B60" s="27" t="s">
        <v>386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390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391</v>
      </c>
      <c r="C65" s="32">
        <f>SUM(C66)</f>
        <v>0</v>
      </c>
      <c r="D65" s="32">
        <f>SUM(D66)</f>
        <v>0</v>
      </c>
    </row>
    <row r="66" spans="1:4" x14ac:dyDescent="0.2">
      <c r="A66" s="31">
        <v>5541</v>
      </c>
      <c r="B66" s="27" t="s">
        <v>391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392</v>
      </c>
      <c r="C67" s="32">
        <f>SUM(C68)</f>
        <v>0</v>
      </c>
      <c r="D67" s="32">
        <f>SUM(D68)</f>
        <v>0</v>
      </c>
    </row>
    <row r="68" spans="1:4" x14ac:dyDescent="0.2">
      <c r="A68" s="31">
        <v>5551</v>
      </c>
      <c r="B68" s="27" t="s">
        <v>392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393</v>
      </c>
      <c r="C69" s="32">
        <f>SUM(C70:C77)</f>
        <v>1.99</v>
      </c>
      <c r="D69" s="32">
        <f>SUM(D70:D77)</f>
        <v>3.35</v>
      </c>
    </row>
    <row r="70" spans="1:4" x14ac:dyDescent="0.2">
      <c r="A70" s="31">
        <v>5591</v>
      </c>
      <c r="B70" s="27" t="s">
        <v>394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291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400</v>
      </c>
      <c r="C77" s="32">
        <v>1.99</v>
      </c>
      <c r="D77" s="32">
        <v>3.35</v>
      </c>
    </row>
    <row r="78" spans="1:4" x14ac:dyDescent="0.2">
      <c r="A78" s="31">
        <v>5600</v>
      </c>
      <c r="B78" s="27" t="s">
        <v>44</v>
      </c>
      <c r="C78" s="32">
        <f>C79</f>
        <v>0</v>
      </c>
      <c r="D78" s="32">
        <f>D79</f>
        <v>0</v>
      </c>
    </row>
    <row r="79" spans="1:4" x14ac:dyDescent="0.2">
      <c r="A79" s="31">
        <v>5610</v>
      </c>
      <c r="B79" s="27" t="s">
        <v>401</v>
      </c>
      <c r="C79" s="32">
        <f>C80</f>
        <v>0</v>
      </c>
      <c r="D79" s="32">
        <f>D80</f>
        <v>0</v>
      </c>
    </row>
    <row r="80" spans="1:4" x14ac:dyDescent="0.2">
      <c r="A80" s="31">
        <v>5611</v>
      </c>
      <c r="B80" s="27" t="s">
        <v>402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/>
  <pageMargins left="0.70866141732283472" right="0.70866141732283472" top="0" bottom="0" header="0.31496062992125984" footer="0.31496062992125984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60"/>
  <sheetViews>
    <sheetView showGridLines="0" workbookViewId="0">
      <selection activeCell="H30" sqref="H30"/>
    </sheetView>
  </sheetViews>
  <sheetFormatPr baseColWidth="10" defaultColWidth="11.42578125" defaultRowHeight="11.25" x14ac:dyDescent="0.2"/>
  <cols>
    <col min="1" max="1" width="11.42578125" style="37"/>
    <col min="2" max="2" width="3.28515625" style="37" customWidth="1"/>
    <col min="3" max="3" width="63.140625" style="37" customWidth="1"/>
    <col min="4" max="4" width="17.7109375" style="37" customWidth="1"/>
    <col min="5" max="16384" width="11.42578125" style="37"/>
  </cols>
  <sheetData>
    <row r="1" spans="2:4" s="35" customFormat="1" x14ac:dyDescent="0.25">
      <c r="B1" s="110" t="s">
        <v>545</v>
      </c>
      <c r="C1" s="111"/>
      <c r="D1" s="112"/>
    </row>
    <row r="2" spans="2:4" s="35" customFormat="1" x14ac:dyDescent="0.25">
      <c r="B2" s="113" t="s">
        <v>35</v>
      </c>
      <c r="C2" s="114"/>
      <c r="D2" s="115"/>
    </row>
    <row r="3" spans="2:4" s="35" customFormat="1" x14ac:dyDescent="0.25">
      <c r="B3" s="113" t="s">
        <v>546</v>
      </c>
      <c r="C3" s="114"/>
      <c r="D3" s="115"/>
    </row>
    <row r="4" spans="2:4" s="38" customFormat="1" x14ac:dyDescent="0.2">
      <c r="B4" s="116" t="s">
        <v>539</v>
      </c>
      <c r="C4" s="117"/>
      <c r="D4" s="118"/>
    </row>
    <row r="5" spans="2:4" s="36" customFormat="1" x14ac:dyDescent="0.2">
      <c r="B5" s="56" t="s">
        <v>457</v>
      </c>
      <c r="C5" s="56"/>
      <c r="D5" s="57">
        <v>41583416.299999997</v>
      </c>
    </row>
    <row r="6" spans="2:4" x14ac:dyDescent="0.2">
      <c r="B6" s="58"/>
      <c r="C6" s="59"/>
      <c r="D6" s="60"/>
    </row>
    <row r="7" spans="2:4" x14ac:dyDescent="0.2">
      <c r="B7" s="69" t="s">
        <v>458</v>
      </c>
      <c r="C7" s="69"/>
      <c r="D7" s="61">
        <f>SUM(D8:D13)</f>
        <v>1867.48</v>
      </c>
    </row>
    <row r="8" spans="2:4" x14ac:dyDescent="0.2">
      <c r="B8" s="78" t="s">
        <v>459</v>
      </c>
      <c r="C8" s="77" t="s">
        <v>278</v>
      </c>
      <c r="D8" s="62">
        <v>0</v>
      </c>
    </row>
    <row r="9" spans="2:4" x14ac:dyDescent="0.2">
      <c r="B9" s="63" t="s">
        <v>460</v>
      </c>
      <c r="C9" s="64" t="s">
        <v>469</v>
      </c>
      <c r="D9" s="62">
        <v>0</v>
      </c>
    </row>
    <row r="10" spans="2:4" x14ac:dyDescent="0.2">
      <c r="B10" s="63" t="s">
        <v>461</v>
      </c>
      <c r="C10" s="64" t="s">
        <v>286</v>
      </c>
      <c r="D10" s="62">
        <v>0</v>
      </c>
    </row>
    <row r="11" spans="2:4" x14ac:dyDescent="0.2">
      <c r="B11" s="63" t="s">
        <v>462</v>
      </c>
      <c r="C11" s="64" t="s">
        <v>287</v>
      </c>
      <c r="D11" s="62">
        <v>0</v>
      </c>
    </row>
    <row r="12" spans="2:4" x14ac:dyDescent="0.2">
      <c r="B12" s="63" t="s">
        <v>463</v>
      </c>
      <c r="C12" s="64" t="s">
        <v>288</v>
      </c>
      <c r="D12" s="62">
        <v>1867.48</v>
      </c>
    </row>
    <row r="13" spans="2:4" x14ac:dyDescent="0.2">
      <c r="B13" s="65" t="s">
        <v>464</v>
      </c>
      <c r="C13" s="66" t="s">
        <v>465</v>
      </c>
      <c r="D13" s="62">
        <v>0</v>
      </c>
    </row>
    <row r="14" spans="2:4" x14ac:dyDescent="0.2">
      <c r="B14" s="76"/>
      <c r="C14" s="67"/>
      <c r="D14" s="68"/>
    </row>
    <row r="15" spans="2:4" x14ac:dyDescent="0.2">
      <c r="B15" s="69" t="s">
        <v>48</v>
      </c>
      <c r="C15" s="59"/>
      <c r="D15" s="61">
        <f>SUM(D16:D18)</f>
        <v>4562104.3</v>
      </c>
    </row>
    <row r="16" spans="2:4" x14ac:dyDescent="0.2">
      <c r="B16" s="70">
        <v>3.1</v>
      </c>
      <c r="C16" s="64" t="s">
        <v>468</v>
      </c>
      <c r="D16" s="62">
        <v>0</v>
      </c>
    </row>
    <row r="17" spans="2:4" x14ac:dyDescent="0.2">
      <c r="B17" s="71">
        <v>3.2</v>
      </c>
      <c r="C17" s="64" t="s">
        <v>466</v>
      </c>
      <c r="D17" s="62">
        <v>0</v>
      </c>
    </row>
    <row r="18" spans="2:4" x14ac:dyDescent="0.2">
      <c r="B18" s="71">
        <v>3.3</v>
      </c>
      <c r="C18" s="66" t="s">
        <v>467</v>
      </c>
      <c r="D18" s="72">
        <v>4562104.3</v>
      </c>
    </row>
    <row r="19" spans="2:4" x14ac:dyDescent="0.2">
      <c r="B19" s="58"/>
      <c r="C19" s="73"/>
      <c r="D19" s="74"/>
    </row>
    <row r="20" spans="2:4" x14ac:dyDescent="0.2">
      <c r="B20" s="75" t="s">
        <v>47</v>
      </c>
      <c r="C20" s="75"/>
      <c r="D20" s="57">
        <f>D5+D7-D15</f>
        <v>37023179.479999997</v>
      </c>
    </row>
    <row r="22" spans="2:4" x14ac:dyDescent="0.2">
      <c r="B22" s="119" t="s">
        <v>545</v>
      </c>
      <c r="C22" s="120"/>
      <c r="D22" s="121"/>
    </row>
    <row r="23" spans="2:4" x14ac:dyDescent="0.2">
      <c r="B23" s="122" t="s">
        <v>36</v>
      </c>
      <c r="C23" s="123"/>
      <c r="D23" s="124"/>
    </row>
    <row r="24" spans="2:4" x14ac:dyDescent="0.2">
      <c r="B24" s="122" t="s">
        <v>546</v>
      </c>
      <c r="C24" s="123"/>
      <c r="D24" s="124"/>
    </row>
    <row r="25" spans="2:4" x14ac:dyDescent="0.2">
      <c r="B25" s="116" t="s">
        <v>539</v>
      </c>
      <c r="C25" s="117"/>
      <c r="D25" s="118"/>
    </row>
    <row r="26" spans="2:4" x14ac:dyDescent="0.2">
      <c r="B26" s="87" t="s">
        <v>470</v>
      </c>
      <c r="C26" s="56"/>
      <c r="D26" s="80">
        <v>31528470.75</v>
      </c>
    </row>
    <row r="27" spans="2:4" x14ac:dyDescent="0.2">
      <c r="B27" s="81"/>
      <c r="C27" s="59"/>
      <c r="D27" s="82"/>
    </row>
    <row r="28" spans="2:4" x14ac:dyDescent="0.2">
      <c r="B28" s="69" t="s">
        <v>471</v>
      </c>
      <c r="C28" s="83"/>
      <c r="D28" s="61">
        <f>SUM(D29:D49)</f>
        <v>0</v>
      </c>
    </row>
    <row r="29" spans="2:4" x14ac:dyDescent="0.2">
      <c r="B29" s="103">
        <v>2.1</v>
      </c>
      <c r="C29" s="88" t="s">
        <v>306</v>
      </c>
      <c r="D29" s="89">
        <v>0</v>
      </c>
    </row>
    <row r="30" spans="2:4" x14ac:dyDescent="0.2">
      <c r="B30" s="103">
        <v>2.2000000000000002</v>
      </c>
      <c r="C30" s="88" t="s">
        <v>303</v>
      </c>
      <c r="D30" s="89">
        <v>0</v>
      </c>
    </row>
    <row r="31" spans="2:4" x14ac:dyDescent="0.2">
      <c r="B31" s="96">
        <v>2.2999999999999998</v>
      </c>
      <c r="C31" s="79" t="s">
        <v>173</v>
      </c>
      <c r="D31" s="89">
        <v>0</v>
      </c>
    </row>
    <row r="32" spans="2:4" x14ac:dyDescent="0.2">
      <c r="B32" s="96">
        <v>2.4</v>
      </c>
      <c r="C32" s="79" t="s">
        <v>174</v>
      </c>
      <c r="D32" s="89">
        <v>0</v>
      </c>
    </row>
    <row r="33" spans="2:4" x14ac:dyDescent="0.2">
      <c r="B33" s="96">
        <v>2.5</v>
      </c>
      <c r="C33" s="79" t="s">
        <v>175</v>
      </c>
      <c r="D33" s="89">
        <v>0</v>
      </c>
    </row>
    <row r="34" spans="2:4" x14ac:dyDescent="0.2">
      <c r="B34" s="96">
        <v>2.6</v>
      </c>
      <c r="C34" s="79" t="s">
        <v>176</v>
      </c>
      <c r="D34" s="89">
        <v>0</v>
      </c>
    </row>
    <row r="35" spans="2:4" x14ac:dyDescent="0.2">
      <c r="B35" s="96">
        <v>2.7</v>
      </c>
      <c r="C35" s="79" t="s">
        <v>177</v>
      </c>
      <c r="D35" s="89">
        <v>0</v>
      </c>
    </row>
    <row r="36" spans="2:4" x14ac:dyDescent="0.2">
      <c r="B36" s="96">
        <v>2.8</v>
      </c>
      <c r="C36" s="79" t="s">
        <v>178</v>
      </c>
      <c r="D36" s="89">
        <v>0</v>
      </c>
    </row>
    <row r="37" spans="2:4" x14ac:dyDescent="0.2">
      <c r="B37" s="96">
        <v>2.9</v>
      </c>
      <c r="C37" s="79" t="s">
        <v>180</v>
      </c>
      <c r="D37" s="89">
        <v>0</v>
      </c>
    </row>
    <row r="38" spans="2:4" x14ac:dyDescent="0.2">
      <c r="B38" s="96" t="s">
        <v>472</v>
      </c>
      <c r="C38" s="79" t="s">
        <v>473</v>
      </c>
      <c r="D38" s="89">
        <v>0</v>
      </c>
    </row>
    <row r="39" spans="2:4" x14ac:dyDescent="0.2">
      <c r="B39" s="96" t="s">
        <v>502</v>
      </c>
      <c r="C39" s="79" t="s">
        <v>182</v>
      </c>
      <c r="D39" s="89">
        <v>0</v>
      </c>
    </row>
    <row r="40" spans="2:4" x14ac:dyDescent="0.2">
      <c r="B40" s="96" t="s">
        <v>503</v>
      </c>
      <c r="C40" s="79" t="s">
        <v>474</v>
      </c>
      <c r="D40" s="89">
        <v>0</v>
      </c>
    </row>
    <row r="41" spans="2:4" x14ac:dyDescent="0.2">
      <c r="B41" s="96" t="s">
        <v>504</v>
      </c>
      <c r="C41" s="79" t="s">
        <v>475</v>
      </c>
      <c r="D41" s="89">
        <v>0</v>
      </c>
    </row>
    <row r="42" spans="2:4" x14ac:dyDescent="0.2">
      <c r="B42" s="96" t="s">
        <v>505</v>
      </c>
      <c r="C42" s="79" t="s">
        <v>476</v>
      </c>
      <c r="D42" s="89">
        <v>0</v>
      </c>
    </row>
    <row r="43" spans="2:4" x14ac:dyDescent="0.2">
      <c r="B43" s="96" t="s">
        <v>477</v>
      </c>
      <c r="C43" s="79" t="s">
        <v>478</v>
      </c>
      <c r="D43" s="89">
        <v>0</v>
      </c>
    </row>
    <row r="44" spans="2:4" x14ac:dyDescent="0.2">
      <c r="B44" s="96" t="s">
        <v>479</v>
      </c>
      <c r="C44" s="79" t="s">
        <v>480</v>
      </c>
      <c r="D44" s="89">
        <v>0</v>
      </c>
    </row>
    <row r="45" spans="2:4" x14ac:dyDescent="0.2">
      <c r="B45" s="96" t="s">
        <v>481</v>
      </c>
      <c r="C45" s="79" t="s">
        <v>482</v>
      </c>
      <c r="D45" s="89">
        <v>0</v>
      </c>
    </row>
    <row r="46" spans="2:4" x14ac:dyDescent="0.2">
      <c r="B46" s="96" t="s">
        <v>483</v>
      </c>
      <c r="C46" s="79" t="s">
        <v>484</v>
      </c>
      <c r="D46" s="89">
        <v>0</v>
      </c>
    </row>
    <row r="47" spans="2:4" x14ac:dyDescent="0.2">
      <c r="B47" s="96" t="s">
        <v>485</v>
      </c>
      <c r="C47" s="79" t="s">
        <v>486</v>
      </c>
      <c r="D47" s="89">
        <v>0</v>
      </c>
    </row>
    <row r="48" spans="2:4" x14ac:dyDescent="0.2">
      <c r="B48" s="96" t="s">
        <v>487</v>
      </c>
      <c r="C48" s="79" t="s">
        <v>488</v>
      </c>
      <c r="D48" s="89">
        <v>0</v>
      </c>
    </row>
    <row r="49" spans="2:4" x14ac:dyDescent="0.2">
      <c r="B49" s="96" t="s">
        <v>489</v>
      </c>
      <c r="C49" s="88" t="s">
        <v>490</v>
      </c>
      <c r="D49" s="89">
        <v>0</v>
      </c>
    </row>
    <row r="50" spans="2:4" x14ac:dyDescent="0.2">
      <c r="B50" s="97"/>
      <c r="C50" s="90"/>
      <c r="D50" s="91"/>
    </row>
    <row r="51" spans="2:4" x14ac:dyDescent="0.2">
      <c r="B51" s="92" t="s">
        <v>491</v>
      </c>
      <c r="C51" s="93"/>
      <c r="D51" s="94">
        <f>SUM(D52:D58)</f>
        <v>3.35</v>
      </c>
    </row>
    <row r="52" spans="2:4" x14ac:dyDescent="0.2">
      <c r="B52" s="96" t="s">
        <v>492</v>
      </c>
      <c r="C52" s="79" t="s">
        <v>375</v>
      </c>
      <c r="D52" s="89">
        <v>0</v>
      </c>
    </row>
    <row r="53" spans="2:4" x14ac:dyDescent="0.2">
      <c r="B53" s="96" t="s">
        <v>493</v>
      </c>
      <c r="C53" s="79" t="s">
        <v>45</v>
      </c>
      <c r="D53" s="89">
        <v>0</v>
      </c>
    </row>
    <row r="54" spans="2:4" x14ac:dyDescent="0.2">
      <c r="B54" s="96" t="s">
        <v>494</v>
      </c>
      <c r="C54" s="79" t="s">
        <v>385</v>
      </c>
      <c r="D54" s="89">
        <v>0</v>
      </c>
    </row>
    <row r="55" spans="2:4" x14ac:dyDescent="0.2">
      <c r="B55" s="96" t="s">
        <v>495</v>
      </c>
      <c r="C55" s="79" t="s">
        <v>496</v>
      </c>
      <c r="D55" s="89">
        <v>0</v>
      </c>
    </row>
    <row r="56" spans="2:4" x14ac:dyDescent="0.2">
      <c r="B56" s="96" t="s">
        <v>497</v>
      </c>
      <c r="C56" s="79" t="s">
        <v>498</v>
      </c>
      <c r="D56" s="89">
        <v>0</v>
      </c>
    </row>
    <row r="57" spans="2:4" x14ac:dyDescent="0.2">
      <c r="B57" s="96" t="s">
        <v>499</v>
      </c>
      <c r="C57" s="79" t="s">
        <v>393</v>
      </c>
      <c r="D57" s="89">
        <v>3.35</v>
      </c>
    </row>
    <row r="58" spans="2:4" x14ac:dyDescent="0.2">
      <c r="B58" s="96" t="s">
        <v>500</v>
      </c>
      <c r="C58" s="88" t="s">
        <v>501</v>
      </c>
      <c r="D58" s="95">
        <v>0</v>
      </c>
    </row>
    <row r="59" spans="2:4" x14ac:dyDescent="0.2">
      <c r="B59" s="81"/>
      <c r="C59" s="84"/>
      <c r="D59" s="85"/>
    </row>
    <row r="60" spans="2:4" x14ac:dyDescent="0.2">
      <c r="B60" s="86" t="s">
        <v>49</v>
      </c>
      <c r="C60" s="56"/>
      <c r="D60" s="57">
        <f>D26-D28+D51</f>
        <v>31528474.100000001</v>
      </c>
    </row>
  </sheetData>
  <mergeCells count="8">
    <mergeCell ref="B23:D23"/>
    <mergeCell ref="B24:D24"/>
    <mergeCell ref="B25:D25"/>
    <mergeCell ref="B1:D1"/>
    <mergeCell ref="B2:D2"/>
    <mergeCell ref="B3:D3"/>
    <mergeCell ref="B4:D4"/>
    <mergeCell ref="B22:D22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B8:B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19" t="s">
        <v>545</v>
      </c>
      <c r="B1" s="120"/>
      <c r="C1" s="121"/>
    </row>
    <row r="2" spans="1:3" s="39" customFormat="1" ht="18.95" customHeight="1" x14ac:dyDescent="0.25">
      <c r="A2" s="122" t="s">
        <v>36</v>
      </c>
      <c r="B2" s="123"/>
      <c r="C2" s="124"/>
    </row>
    <row r="3" spans="1:3" s="39" customFormat="1" ht="18.95" customHeight="1" x14ac:dyDescent="0.25">
      <c r="A3" s="122" t="s">
        <v>546</v>
      </c>
      <c r="B3" s="123"/>
      <c r="C3" s="124"/>
    </row>
    <row r="4" spans="1:3" s="40" customFormat="1" x14ac:dyDescent="0.2">
      <c r="A4" s="116" t="s">
        <v>539</v>
      </c>
      <c r="B4" s="117"/>
      <c r="C4" s="118"/>
    </row>
    <row r="5" spans="1:3" x14ac:dyDescent="0.2">
      <c r="A5" s="87" t="s">
        <v>470</v>
      </c>
      <c r="B5" s="56"/>
      <c r="C5" s="80">
        <v>31528470.75</v>
      </c>
    </row>
    <row r="6" spans="1:3" x14ac:dyDescent="0.2">
      <c r="A6" s="81"/>
      <c r="B6" s="59"/>
      <c r="C6" s="82"/>
    </row>
    <row r="7" spans="1:3" x14ac:dyDescent="0.2">
      <c r="A7" s="69" t="s">
        <v>471</v>
      </c>
      <c r="B7" s="83"/>
      <c r="C7" s="61">
        <f>SUM(C8:C28)</f>
        <v>0</v>
      </c>
    </row>
    <row r="8" spans="1:3" x14ac:dyDescent="0.2">
      <c r="A8" s="103">
        <v>2.1</v>
      </c>
      <c r="B8" s="88" t="s">
        <v>306</v>
      </c>
      <c r="C8" s="89">
        <v>0</v>
      </c>
    </row>
    <row r="9" spans="1:3" x14ac:dyDescent="0.2">
      <c r="A9" s="103">
        <v>2.2000000000000002</v>
      </c>
      <c r="B9" s="88" t="s">
        <v>303</v>
      </c>
      <c r="C9" s="89">
        <v>0</v>
      </c>
    </row>
    <row r="10" spans="1:3" x14ac:dyDescent="0.2">
      <c r="A10" s="96">
        <v>2.2999999999999998</v>
      </c>
      <c r="B10" s="79" t="s">
        <v>173</v>
      </c>
      <c r="C10" s="89">
        <v>0</v>
      </c>
    </row>
    <row r="11" spans="1:3" x14ac:dyDescent="0.2">
      <c r="A11" s="96">
        <v>2.4</v>
      </c>
      <c r="B11" s="79" t="s">
        <v>174</v>
      </c>
      <c r="C11" s="89">
        <v>0</v>
      </c>
    </row>
    <row r="12" spans="1:3" x14ac:dyDescent="0.2">
      <c r="A12" s="96">
        <v>2.5</v>
      </c>
      <c r="B12" s="79" t="s">
        <v>175</v>
      </c>
      <c r="C12" s="89">
        <v>0</v>
      </c>
    </row>
    <row r="13" spans="1:3" x14ac:dyDescent="0.2">
      <c r="A13" s="96">
        <v>2.6</v>
      </c>
      <c r="B13" s="79" t="s">
        <v>176</v>
      </c>
      <c r="C13" s="89">
        <v>0</v>
      </c>
    </row>
    <row r="14" spans="1:3" x14ac:dyDescent="0.2">
      <c r="A14" s="96">
        <v>2.7</v>
      </c>
      <c r="B14" s="79" t="s">
        <v>177</v>
      </c>
      <c r="C14" s="89">
        <v>0</v>
      </c>
    </row>
    <row r="15" spans="1:3" x14ac:dyDescent="0.2">
      <c r="A15" s="96">
        <v>2.8</v>
      </c>
      <c r="B15" s="79" t="s">
        <v>178</v>
      </c>
      <c r="C15" s="89">
        <v>0</v>
      </c>
    </row>
    <row r="16" spans="1:3" x14ac:dyDescent="0.2">
      <c r="A16" s="96">
        <v>2.9</v>
      </c>
      <c r="B16" s="79" t="s">
        <v>180</v>
      </c>
      <c r="C16" s="89">
        <v>0</v>
      </c>
    </row>
    <row r="17" spans="1:3" x14ac:dyDescent="0.2">
      <c r="A17" s="96" t="s">
        <v>472</v>
      </c>
      <c r="B17" s="79" t="s">
        <v>473</v>
      </c>
      <c r="C17" s="89">
        <v>0</v>
      </c>
    </row>
    <row r="18" spans="1:3" x14ac:dyDescent="0.2">
      <c r="A18" s="96" t="s">
        <v>502</v>
      </c>
      <c r="B18" s="79" t="s">
        <v>182</v>
      </c>
      <c r="C18" s="89">
        <v>0</v>
      </c>
    </row>
    <row r="19" spans="1:3" x14ac:dyDescent="0.2">
      <c r="A19" s="96" t="s">
        <v>503</v>
      </c>
      <c r="B19" s="79" t="s">
        <v>474</v>
      </c>
      <c r="C19" s="89">
        <v>0</v>
      </c>
    </row>
    <row r="20" spans="1:3" x14ac:dyDescent="0.2">
      <c r="A20" s="96" t="s">
        <v>504</v>
      </c>
      <c r="B20" s="79" t="s">
        <v>475</v>
      </c>
      <c r="C20" s="89">
        <v>0</v>
      </c>
    </row>
    <row r="21" spans="1:3" x14ac:dyDescent="0.2">
      <c r="A21" s="96" t="s">
        <v>505</v>
      </c>
      <c r="B21" s="79" t="s">
        <v>476</v>
      </c>
      <c r="C21" s="89">
        <v>0</v>
      </c>
    </row>
    <row r="22" spans="1:3" x14ac:dyDescent="0.2">
      <c r="A22" s="96" t="s">
        <v>477</v>
      </c>
      <c r="B22" s="79" t="s">
        <v>478</v>
      </c>
      <c r="C22" s="89">
        <v>0</v>
      </c>
    </row>
    <row r="23" spans="1:3" x14ac:dyDescent="0.2">
      <c r="A23" s="96" t="s">
        <v>479</v>
      </c>
      <c r="B23" s="79" t="s">
        <v>480</v>
      </c>
      <c r="C23" s="89">
        <v>0</v>
      </c>
    </row>
    <row r="24" spans="1:3" x14ac:dyDescent="0.2">
      <c r="A24" s="96" t="s">
        <v>481</v>
      </c>
      <c r="B24" s="79" t="s">
        <v>482</v>
      </c>
      <c r="C24" s="89">
        <v>0</v>
      </c>
    </row>
    <row r="25" spans="1:3" x14ac:dyDescent="0.2">
      <c r="A25" s="96" t="s">
        <v>483</v>
      </c>
      <c r="B25" s="79" t="s">
        <v>484</v>
      </c>
      <c r="C25" s="89">
        <v>0</v>
      </c>
    </row>
    <row r="26" spans="1:3" x14ac:dyDescent="0.2">
      <c r="A26" s="96" t="s">
        <v>485</v>
      </c>
      <c r="B26" s="79" t="s">
        <v>486</v>
      </c>
      <c r="C26" s="89">
        <v>0</v>
      </c>
    </row>
    <row r="27" spans="1:3" x14ac:dyDescent="0.2">
      <c r="A27" s="96" t="s">
        <v>487</v>
      </c>
      <c r="B27" s="79" t="s">
        <v>488</v>
      </c>
      <c r="C27" s="89">
        <v>0</v>
      </c>
    </row>
    <row r="28" spans="1:3" x14ac:dyDescent="0.2">
      <c r="A28" s="96" t="s">
        <v>489</v>
      </c>
      <c r="B28" s="88" t="s">
        <v>490</v>
      </c>
      <c r="C28" s="89">
        <v>0</v>
      </c>
    </row>
    <row r="29" spans="1:3" x14ac:dyDescent="0.2">
      <c r="A29" s="97"/>
      <c r="B29" s="90"/>
      <c r="C29" s="91"/>
    </row>
    <row r="30" spans="1:3" x14ac:dyDescent="0.2">
      <c r="A30" s="92" t="s">
        <v>491</v>
      </c>
      <c r="B30" s="93"/>
      <c r="C30" s="94">
        <f>SUM(C31:C37)</f>
        <v>3.35</v>
      </c>
    </row>
    <row r="31" spans="1:3" x14ac:dyDescent="0.2">
      <c r="A31" s="96" t="s">
        <v>492</v>
      </c>
      <c r="B31" s="79" t="s">
        <v>375</v>
      </c>
      <c r="C31" s="89">
        <v>0</v>
      </c>
    </row>
    <row r="32" spans="1:3" x14ac:dyDescent="0.2">
      <c r="A32" s="96" t="s">
        <v>493</v>
      </c>
      <c r="B32" s="79" t="s">
        <v>45</v>
      </c>
      <c r="C32" s="89">
        <v>0</v>
      </c>
    </row>
    <row r="33" spans="1:3" x14ac:dyDescent="0.2">
      <c r="A33" s="96" t="s">
        <v>494</v>
      </c>
      <c r="B33" s="79" t="s">
        <v>385</v>
      </c>
      <c r="C33" s="89">
        <v>0</v>
      </c>
    </row>
    <row r="34" spans="1:3" x14ac:dyDescent="0.2">
      <c r="A34" s="96" t="s">
        <v>495</v>
      </c>
      <c r="B34" s="79" t="s">
        <v>496</v>
      </c>
      <c r="C34" s="89">
        <v>0</v>
      </c>
    </row>
    <row r="35" spans="1:3" x14ac:dyDescent="0.2">
      <c r="A35" s="96" t="s">
        <v>497</v>
      </c>
      <c r="B35" s="79" t="s">
        <v>498</v>
      </c>
      <c r="C35" s="89">
        <v>0</v>
      </c>
    </row>
    <row r="36" spans="1:3" x14ac:dyDescent="0.2">
      <c r="A36" s="96" t="s">
        <v>499</v>
      </c>
      <c r="B36" s="79" t="s">
        <v>393</v>
      </c>
      <c r="C36" s="89">
        <v>3.35</v>
      </c>
    </row>
    <row r="37" spans="1:3" x14ac:dyDescent="0.2">
      <c r="A37" s="96" t="s">
        <v>500</v>
      </c>
      <c r="B37" s="88" t="s">
        <v>501</v>
      </c>
      <c r="C37" s="95">
        <v>0</v>
      </c>
    </row>
    <row r="38" spans="1:3" x14ac:dyDescent="0.2">
      <c r="A38" s="81"/>
      <c r="B38" s="84"/>
      <c r="C38" s="85"/>
    </row>
    <row r="39" spans="1:3" x14ac:dyDescent="0.2">
      <c r="A39" s="86" t="s">
        <v>49</v>
      </c>
      <c r="B39" s="56"/>
      <c r="C39" s="57">
        <f>C5-C7+C30</f>
        <v>31528474.100000001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tabSelected="1" workbookViewId="0">
      <selection activeCell="M24" sqref="M24"/>
    </sheetView>
  </sheetViews>
  <sheetFormatPr baseColWidth="10" defaultColWidth="9.140625" defaultRowHeight="11.25" x14ac:dyDescent="0.2"/>
  <cols>
    <col min="1" max="1" width="4.28515625" style="27" customWidth="1"/>
    <col min="2" max="2" width="10" style="27" customWidth="1"/>
    <col min="3" max="3" width="68.5703125" style="27" bestFit="1" customWidth="1"/>
    <col min="4" max="4" width="10.140625" style="27" bestFit="1" customWidth="1"/>
    <col min="5" max="5" width="16.28515625" style="27" bestFit="1" customWidth="1"/>
    <col min="6" max="6" width="16.7109375" style="27" bestFit="1" customWidth="1"/>
    <col min="7" max="7" width="9.28515625" style="27" bestFit="1" customWidth="1"/>
    <col min="8" max="8" width="17.140625" style="27" bestFit="1" customWidth="1"/>
    <col min="9" max="9" width="10.85546875" style="27" bestFit="1" customWidth="1"/>
    <col min="10" max="10" width="11" style="27" bestFit="1" customWidth="1"/>
    <col min="11" max="11" width="14.140625" style="27" bestFit="1" customWidth="1"/>
    <col min="12" max="16384" width="9.140625" style="27"/>
  </cols>
  <sheetData>
    <row r="1" spans="2:11" ht="18.95" customHeight="1" x14ac:dyDescent="0.2">
      <c r="B1" s="109" t="s">
        <v>545</v>
      </c>
      <c r="C1" s="125"/>
      <c r="D1" s="125"/>
      <c r="E1" s="125"/>
      <c r="F1" s="125"/>
      <c r="G1" s="125"/>
      <c r="H1" s="25" t="s">
        <v>529</v>
      </c>
      <c r="I1" s="26">
        <v>2021</v>
      </c>
    </row>
    <row r="2" spans="2:11" ht="18.95" customHeight="1" x14ac:dyDescent="0.2">
      <c r="B2" s="109" t="s">
        <v>540</v>
      </c>
      <c r="C2" s="125"/>
      <c r="D2" s="125"/>
      <c r="E2" s="125"/>
      <c r="F2" s="125"/>
      <c r="G2" s="125"/>
      <c r="H2" s="12" t="s">
        <v>534</v>
      </c>
      <c r="I2" s="26" t="str">
        <f>'Notas a los Edos Financieros'!E2</f>
        <v>TRIMESTRAL</v>
      </c>
    </row>
    <row r="3" spans="2:11" ht="18.95" customHeight="1" x14ac:dyDescent="0.2">
      <c r="B3" s="126" t="s">
        <v>546</v>
      </c>
      <c r="C3" s="127"/>
      <c r="D3" s="127"/>
      <c r="E3" s="127"/>
      <c r="F3" s="127"/>
      <c r="G3" s="127"/>
      <c r="H3" s="12" t="s">
        <v>535</v>
      </c>
      <c r="I3" s="26">
        <v>3</v>
      </c>
    </row>
    <row r="4" spans="2:11" x14ac:dyDescent="0.2">
      <c r="B4" s="28" t="s">
        <v>130</v>
      </c>
      <c r="C4" s="29"/>
      <c r="D4" s="29"/>
      <c r="E4" s="29"/>
      <c r="F4" s="29"/>
      <c r="G4" s="29"/>
      <c r="H4" s="29"/>
      <c r="I4" s="29"/>
    </row>
    <row r="7" spans="2:11" x14ac:dyDescent="0.2">
      <c r="B7" s="30" t="s">
        <v>95</v>
      </c>
      <c r="C7" s="30" t="s">
        <v>427</v>
      </c>
      <c r="D7" s="30" t="s">
        <v>122</v>
      </c>
      <c r="E7" s="30" t="s">
        <v>428</v>
      </c>
      <c r="F7" s="30" t="s">
        <v>429</v>
      </c>
      <c r="G7" s="30" t="s">
        <v>121</v>
      </c>
      <c r="H7" s="30" t="s">
        <v>88</v>
      </c>
      <c r="I7" s="30" t="s">
        <v>124</v>
      </c>
      <c r="J7" s="30" t="s">
        <v>125</v>
      </c>
      <c r="K7" s="30" t="s">
        <v>126</v>
      </c>
    </row>
    <row r="8" spans="2:11" s="42" customFormat="1" x14ac:dyDescent="0.2">
      <c r="B8" s="41">
        <v>7000</v>
      </c>
      <c r="C8" s="42" t="s">
        <v>89</v>
      </c>
    </row>
    <row r="9" spans="2:11" x14ac:dyDescent="0.2">
      <c r="B9" s="27">
        <v>7110</v>
      </c>
      <c r="C9" s="27" t="s">
        <v>88</v>
      </c>
      <c r="D9" s="32">
        <v>0</v>
      </c>
      <c r="E9" s="32">
        <v>0</v>
      </c>
      <c r="F9" s="32">
        <v>0</v>
      </c>
      <c r="G9" s="32">
        <f>D9+E9+F9</f>
        <v>0</v>
      </c>
    </row>
    <row r="10" spans="2:11" x14ac:dyDescent="0.2">
      <c r="B10" s="27">
        <v>7120</v>
      </c>
      <c r="C10" s="27" t="s">
        <v>87</v>
      </c>
      <c r="D10" s="32">
        <v>0</v>
      </c>
      <c r="E10" s="32">
        <v>0</v>
      </c>
      <c r="F10" s="32">
        <v>0</v>
      </c>
      <c r="G10" s="32">
        <f t="shared" ref="G10:G51" si="0">D10+E10+F10</f>
        <v>0</v>
      </c>
    </row>
    <row r="11" spans="2:11" x14ac:dyDescent="0.2">
      <c r="B11" s="27">
        <v>7130</v>
      </c>
      <c r="C11" s="27" t="s">
        <v>86</v>
      </c>
      <c r="D11" s="32">
        <v>0</v>
      </c>
      <c r="E11" s="32">
        <v>0</v>
      </c>
      <c r="F11" s="32">
        <v>0</v>
      </c>
      <c r="G11" s="32">
        <f t="shared" si="0"/>
        <v>0</v>
      </c>
    </row>
    <row r="12" spans="2:11" x14ac:dyDescent="0.2">
      <c r="B12" s="27">
        <v>7140</v>
      </c>
      <c r="C12" s="27" t="s">
        <v>85</v>
      </c>
      <c r="D12" s="32">
        <v>0</v>
      </c>
      <c r="E12" s="32">
        <v>0</v>
      </c>
      <c r="F12" s="32">
        <v>0</v>
      </c>
      <c r="G12" s="32">
        <f t="shared" si="0"/>
        <v>0</v>
      </c>
    </row>
    <row r="13" spans="2:11" x14ac:dyDescent="0.2">
      <c r="B13" s="27">
        <v>7150</v>
      </c>
      <c r="C13" s="27" t="s">
        <v>84</v>
      </c>
      <c r="D13" s="32">
        <v>0</v>
      </c>
      <c r="E13" s="32">
        <v>0</v>
      </c>
      <c r="F13" s="32">
        <v>0</v>
      </c>
      <c r="G13" s="32">
        <f t="shared" si="0"/>
        <v>0</v>
      </c>
    </row>
    <row r="14" spans="2:11" x14ac:dyDescent="0.2">
      <c r="B14" s="27">
        <v>7160</v>
      </c>
      <c r="C14" s="27" t="s">
        <v>83</v>
      </c>
      <c r="D14" s="32">
        <v>0</v>
      </c>
      <c r="E14" s="32">
        <v>0</v>
      </c>
      <c r="F14" s="32">
        <v>0</v>
      </c>
      <c r="G14" s="32">
        <f t="shared" si="0"/>
        <v>0</v>
      </c>
    </row>
    <row r="15" spans="2:11" x14ac:dyDescent="0.2">
      <c r="B15" s="27">
        <v>7210</v>
      </c>
      <c r="C15" s="27" t="s">
        <v>82</v>
      </c>
      <c r="D15" s="32">
        <v>0</v>
      </c>
      <c r="E15" s="32">
        <v>0</v>
      </c>
      <c r="F15" s="32">
        <v>0</v>
      </c>
      <c r="G15" s="32">
        <f t="shared" si="0"/>
        <v>0</v>
      </c>
    </row>
    <row r="16" spans="2:11" x14ac:dyDescent="0.2">
      <c r="B16" s="27">
        <v>7220</v>
      </c>
      <c r="C16" s="27" t="s">
        <v>81</v>
      </c>
      <c r="D16" s="32">
        <v>0</v>
      </c>
      <c r="E16" s="32">
        <v>0</v>
      </c>
      <c r="F16" s="32">
        <v>0</v>
      </c>
      <c r="G16" s="32">
        <f t="shared" si="0"/>
        <v>0</v>
      </c>
    </row>
    <row r="17" spans="2:7" x14ac:dyDescent="0.2">
      <c r="B17" s="27">
        <v>7230</v>
      </c>
      <c r="C17" s="27" t="s">
        <v>80</v>
      </c>
      <c r="D17" s="32">
        <v>0</v>
      </c>
      <c r="E17" s="32">
        <v>0</v>
      </c>
      <c r="F17" s="32">
        <v>0</v>
      </c>
      <c r="G17" s="32">
        <f t="shared" si="0"/>
        <v>0</v>
      </c>
    </row>
    <row r="18" spans="2:7" x14ac:dyDescent="0.2">
      <c r="B18" s="27">
        <v>7240</v>
      </c>
      <c r="C18" s="27" t="s">
        <v>79</v>
      </c>
      <c r="D18" s="32">
        <v>0</v>
      </c>
      <c r="E18" s="32">
        <v>0</v>
      </c>
      <c r="F18" s="32">
        <v>0</v>
      </c>
      <c r="G18" s="32">
        <f t="shared" si="0"/>
        <v>0</v>
      </c>
    </row>
    <row r="19" spans="2:7" x14ac:dyDescent="0.2">
      <c r="B19" s="27">
        <v>7250</v>
      </c>
      <c r="C19" s="27" t="s">
        <v>78</v>
      </c>
      <c r="D19" s="32">
        <v>0</v>
      </c>
      <c r="E19" s="32">
        <v>0</v>
      </c>
      <c r="F19" s="32">
        <v>0</v>
      </c>
      <c r="G19" s="32">
        <f t="shared" si="0"/>
        <v>0</v>
      </c>
    </row>
    <row r="20" spans="2:7" x14ac:dyDescent="0.2">
      <c r="B20" s="27">
        <v>7260</v>
      </c>
      <c r="C20" s="27" t="s">
        <v>77</v>
      </c>
      <c r="D20" s="32">
        <v>0</v>
      </c>
      <c r="E20" s="32">
        <v>0</v>
      </c>
      <c r="F20" s="32">
        <v>0</v>
      </c>
      <c r="G20" s="32">
        <f t="shared" si="0"/>
        <v>0</v>
      </c>
    </row>
    <row r="21" spans="2:7" x14ac:dyDescent="0.2">
      <c r="B21" s="27">
        <v>7310</v>
      </c>
      <c r="C21" s="27" t="s">
        <v>76</v>
      </c>
      <c r="D21" s="32">
        <v>0</v>
      </c>
      <c r="E21" s="32">
        <v>0</v>
      </c>
      <c r="F21" s="32">
        <v>0</v>
      </c>
      <c r="G21" s="32">
        <f t="shared" si="0"/>
        <v>0</v>
      </c>
    </row>
    <row r="22" spans="2:7" x14ac:dyDescent="0.2">
      <c r="B22" s="27">
        <v>7320</v>
      </c>
      <c r="C22" s="27" t="s">
        <v>75</v>
      </c>
      <c r="D22" s="32">
        <v>0</v>
      </c>
      <c r="E22" s="32">
        <v>0</v>
      </c>
      <c r="F22" s="32">
        <v>0</v>
      </c>
      <c r="G22" s="32">
        <f t="shared" si="0"/>
        <v>0</v>
      </c>
    </row>
    <row r="23" spans="2:7" x14ac:dyDescent="0.2">
      <c r="B23" s="27">
        <v>7330</v>
      </c>
      <c r="C23" s="27" t="s">
        <v>74</v>
      </c>
      <c r="D23" s="32">
        <v>0</v>
      </c>
      <c r="E23" s="32">
        <v>0</v>
      </c>
      <c r="F23" s="32">
        <v>0</v>
      </c>
      <c r="G23" s="32">
        <f t="shared" si="0"/>
        <v>0</v>
      </c>
    </row>
    <row r="24" spans="2:7" x14ac:dyDescent="0.2">
      <c r="B24" s="27">
        <v>7340</v>
      </c>
      <c r="C24" s="27" t="s">
        <v>73</v>
      </c>
      <c r="D24" s="32">
        <v>0</v>
      </c>
      <c r="E24" s="32">
        <v>0</v>
      </c>
      <c r="F24" s="32">
        <v>0</v>
      </c>
      <c r="G24" s="32">
        <f t="shared" si="0"/>
        <v>0</v>
      </c>
    </row>
    <row r="25" spans="2:7" x14ac:dyDescent="0.2">
      <c r="B25" s="27">
        <v>7350</v>
      </c>
      <c r="C25" s="27" t="s">
        <v>72</v>
      </c>
      <c r="D25" s="32">
        <v>0</v>
      </c>
      <c r="E25" s="32">
        <v>0</v>
      </c>
      <c r="F25" s="32">
        <v>0</v>
      </c>
      <c r="G25" s="32">
        <f t="shared" si="0"/>
        <v>0</v>
      </c>
    </row>
    <row r="26" spans="2:7" x14ac:dyDescent="0.2">
      <c r="B26" s="27">
        <v>7360</v>
      </c>
      <c r="C26" s="27" t="s">
        <v>71</v>
      </c>
      <c r="D26" s="32">
        <v>0</v>
      </c>
      <c r="E26" s="32">
        <v>0</v>
      </c>
      <c r="F26" s="32">
        <v>0</v>
      </c>
      <c r="G26" s="32">
        <f t="shared" si="0"/>
        <v>0</v>
      </c>
    </row>
    <row r="27" spans="2:7" x14ac:dyDescent="0.2">
      <c r="B27" s="27">
        <v>7410</v>
      </c>
      <c r="C27" s="27" t="s">
        <v>70</v>
      </c>
      <c r="D27" s="32">
        <v>0</v>
      </c>
      <c r="E27" s="32">
        <v>0</v>
      </c>
      <c r="F27" s="32">
        <v>0</v>
      </c>
      <c r="G27" s="32">
        <f t="shared" si="0"/>
        <v>0</v>
      </c>
    </row>
    <row r="28" spans="2:7" x14ac:dyDescent="0.2">
      <c r="B28" s="27">
        <v>7420</v>
      </c>
      <c r="C28" s="27" t="s">
        <v>69</v>
      </c>
      <c r="D28" s="32">
        <v>0</v>
      </c>
      <c r="E28" s="32">
        <v>0</v>
      </c>
      <c r="F28" s="32">
        <v>0</v>
      </c>
      <c r="G28" s="32">
        <f t="shared" si="0"/>
        <v>0</v>
      </c>
    </row>
    <row r="29" spans="2:7" x14ac:dyDescent="0.2">
      <c r="B29" s="27">
        <v>7510</v>
      </c>
      <c r="C29" s="27" t="s">
        <v>68</v>
      </c>
      <c r="D29" s="32">
        <v>0</v>
      </c>
      <c r="E29" s="32">
        <v>0</v>
      </c>
      <c r="F29" s="32">
        <v>0</v>
      </c>
      <c r="G29" s="32">
        <f t="shared" si="0"/>
        <v>0</v>
      </c>
    </row>
    <row r="30" spans="2:7" x14ac:dyDescent="0.2">
      <c r="B30" s="27">
        <v>7520</v>
      </c>
      <c r="C30" s="27" t="s">
        <v>67</v>
      </c>
      <c r="D30" s="32">
        <v>0</v>
      </c>
      <c r="E30" s="32">
        <v>0</v>
      </c>
      <c r="F30" s="32">
        <v>0</v>
      </c>
      <c r="G30" s="32">
        <f t="shared" si="0"/>
        <v>0</v>
      </c>
    </row>
    <row r="31" spans="2:7" x14ac:dyDescent="0.2">
      <c r="B31" s="27">
        <v>7610</v>
      </c>
      <c r="C31" s="27" t="s">
        <v>66</v>
      </c>
      <c r="D31" s="32">
        <v>0</v>
      </c>
      <c r="E31" s="32">
        <v>0</v>
      </c>
      <c r="F31" s="32">
        <v>0</v>
      </c>
      <c r="G31" s="32">
        <f t="shared" si="0"/>
        <v>0</v>
      </c>
    </row>
    <row r="32" spans="2:7" x14ac:dyDescent="0.2">
      <c r="B32" s="27">
        <v>7620</v>
      </c>
      <c r="C32" s="27" t="s">
        <v>65</v>
      </c>
      <c r="D32" s="32">
        <v>0</v>
      </c>
      <c r="E32" s="32">
        <v>0</v>
      </c>
      <c r="F32" s="32">
        <v>0</v>
      </c>
      <c r="G32" s="32">
        <f t="shared" si="0"/>
        <v>0</v>
      </c>
    </row>
    <row r="33" spans="2:7" x14ac:dyDescent="0.2">
      <c r="B33" s="27">
        <v>7630</v>
      </c>
      <c r="C33" s="27" t="s">
        <v>64</v>
      </c>
      <c r="D33" s="32">
        <v>0</v>
      </c>
      <c r="E33" s="32">
        <v>0</v>
      </c>
      <c r="F33" s="32">
        <v>0</v>
      </c>
      <c r="G33" s="32">
        <f t="shared" si="0"/>
        <v>0</v>
      </c>
    </row>
    <row r="34" spans="2:7" x14ac:dyDescent="0.2">
      <c r="B34" s="27">
        <v>7640</v>
      </c>
      <c r="C34" s="27" t="s">
        <v>63</v>
      </c>
      <c r="D34" s="32">
        <v>0</v>
      </c>
      <c r="E34" s="32">
        <v>0</v>
      </c>
      <c r="F34" s="32">
        <v>0</v>
      </c>
      <c r="G34" s="32">
        <f t="shared" ref="G34:G35" si="1">D34+E34+F34</f>
        <v>0</v>
      </c>
    </row>
    <row r="35" spans="2:7" x14ac:dyDescent="0.2">
      <c r="B35" s="27">
        <v>7911</v>
      </c>
      <c r="C35" s="27" t="s">
        <v>541</v>
      </c>
      <c r="D35" s="32">
        <v>0</v>
      </c>
      <c r="E35" s="32">
        <v>0</v>
      </c>
      <c r="F35" s="32">
        <v>0</v>
      </c>
      <c r="G35" s="32">
        <f t="shared" si="1"/>
        <v>0</v>
      </c>
    </row>
    <row r="36" spans="2:7" x14ac:dyDescent="0.2">
      <c r="B36" s="27">
        <v>7921</v>
      </c>
      <c r="C36" s="27" t="s">
        <v>542</v>
      </c>
      <c r="D36" s="32">
        <v>0</v>
      </c>
      <c r="E36" s="32">
        <v>0</v>
      </c>
      <c r="F36" s="32">
        <v>0</v>
      </c>
      <c r="G36" s="32">
        <f t="shared" si="0"/>
        <v>0</v>
      </c>
    </row>
    <row r="37" spans="2:7" x14ac:dyDescent="0.2">
      <c r="B37" s="27">
        <v>7931</v>
      </c>
      <c r="C37" s="27" t="s">
        <v>543</v>
      </c>
      <c r="D37" s="32">
        <v>0</v>
      </c>
      <c r="E37" s="32">
        <v>0</v>
      </c>
      <c r="F37" s="32">
        <v>0</v>
      </c>
      <c r="G37" s="32">
        <f t="shared" ref="G37:G38" si="2">D37+E37+F37</f>
        <v>0</v>
      </c>
    </row>
    <row r="38" spans="2:7" x14ac:dyDescent="0.2">
      <c r="B38" s="27">
        <v>7932</v>
      </c>
      <c r="C38" s="27" t="s">
        <v>544</v>
      </c>
      <c r="D38" s="32">
        <v>0</v>
      </c>
      <c r="E38" s="32">
        <v>0</v>
      </c>
      <c r="F38" s="32">
        <v>0</v>
      </c>
      <c r="G38" s="32">
        <f t="shared" si="2"/>
        <v>0</v>
      </c>
    </row>
    <row r="39" spans="2:7" s="42" customFormat="1" x14ac:dyDescent="0.2">
      <c r="B39" s="41">
        <v>8000</v>
      </c>
      <c r="C39" s="42" t="s">
        <v>62</v>
      </c>
    </row>
    <row r="40" spans="2:7" x14ac:dyDescent="0.2">
      <c r="B40" s="27">
        <v>8110</v>
      </c>
      <c r="C40" s="27" t="s">
        <v>61</v>
      </c>
      <c r="D40" s="32">
        <v>0</v>
      </c>
      <c r="E40" s="32">
        <v>0</v>
      </c>
      <c r="F40" s="32">
        <v>0</v>
      </c>
      <c r="G40" s="32">
        <f t="shared" si="0"/>
        <v>0</v>
      </c>
    </row>
    <row r="41" spans="2:7" x14ac:dyDescent="0.2">
      <c r="B41" s="27">
        <v>8120</v>
      </c>
      <c r="C41" s="27" t="s">
        <v>60</v>
      </c>
      <c r="D41" s="32">
        <v>0</v>
      </c>
      <c r="E41" s="32">
        <v>0</v>
      </c>
      <c r="F41" s="32">
        <v>0</v>
      </c>
      <c r="G41" s="32">
        <f t="shared" si="0"/>
        <v>0</v>
      </c>
    </row>
    <row r="42" spans="2:7" x14ac:dyDescent="0.2">
      <c r="B42" s="27">
        <v>8130</v>
      </c>
      <c r="C42" s="27" t="s">
        <v>59</v>
      </c>
      <c r="D42" s="32">
        <v>0</v>
      </c>
      <c r="E42" s="32">
        <v>0</v>
      </c>
      <c r="F42" s="32">
        <v>0</v>
      </c>
      <c r="G42" s="32">
        <f t="shared" si="0"/>
        <v>0</v>
      </c>
    </row>
    <row r="43" spans="2:7" x14ac:dyDescent="0.2">
      <c r="B43" s="27">
        <v>8140</v>
      </c>
      <c r="C43" s="27" t="s">
        <v>58</v>
      </c>
      <c r="D43" s="32">
        <v>0</v>
      </c>
      <c r="E43" s="32">
        <v>0</v>
      </c>
      <c r="F43" s="32">
        <v>0</v>
      </c>
      <c r="G43" s="32">
        <f t="shared" si="0"/>
        <v>0</v>
      </c>
    </row>
    <row r="44" spans="2:7" x14ac:dyDescent="0.2">
      <c r="B44" s="27">
        <v>8150</v>
      </c>
      <c r="C44" s="27" t="s">
        <v>57</v>
      </c>
      <c r="D44" s="32">
        <v>0</v>
      </c>
      <c r="E44" s="32">
        <v>0</v>
      </c>
      <c r="F44" s="32">
        <v>0</v>
      </c>
      <c r="G44" s="32">
        <f t="shared" si="0"/>
        <v>0</v>
      </c>
    </row>
    <row r="45" spans="2:7" x14ac:dyDescent="0.2">
      <c r="B45" s="27">
        <v>8210</v>
      </c>
      <c r="C45" s="27" t="s">
        <v>56</v>
      </c>
      <c r="D45" s="32">
        <v>0</v>
      </c>
      <c r="E45" s="32">
        <v>0</v>
      </c>
      <c r="F45" s="32">
        <v>0</v>
      </c>
      <c r="G45" s="32">
        <f t="shared" si="0"/>
        <v>0</v>
      </c>
    </row>
    <row r="46" spans="2:7" x14ac:dyDescent="0.2">
      <c r="B46" s="27">
        <v>8220</v>
      </c>
      <c r="C46" s="27" t="s">
        <v>55</v>
      </c>
      <c r="D46" s="32">
        <v>0</v>
      </c>
      <c r="E46" s="32">
        <v>0</v>
      </c>
      <c r="F46" s="32">
        <v>0</v>
      </c>
      <c r="G46" s="32">
        <f t="shared" si="0"/>
        <v>0</v>
      </c>
    </row>
    <row r="47" spans="2:7" x14ac:dyDescent="0.2">
      <c r="B47" s="27">
        <v>8230</v>
      </c>
      <c r="C47" s="27" t="s">
        <v>54</v>
      </c>
      <c r="D47" s="32">
        <v>0</v>
      </c>
      <c r="E47" s="32">
        <v>0</v>
      </c>
      <c r="F47" s="32">
        <v>0</v>
      </c>
      <c r="G47" s="32">
        <f t="shared" si="0"/>
        <v>0</v>
      </c>
    </row>
    <row r="48" spans="2:7" x14ac:dyDescent="0.2">
      <c r="B48" s="27">
        <v>8240</v>
      </c>
      <c r="C48" s="27" t="s">
        <v>53</v>
      </c>
      <c r="D48" s="32">
        <v>0</v>
      </c>
      <c r="E48" s="32">
        <v>0</v>
      </c>
      <c r="F48" s="32">
        <v>0</v>
      </c>
      <c r="G48" s="32">
        <f t="shared" si="0"/>
        <v>0</v>
      </c>
    </row>
    <row r="49" spans="2:7" x14ac:dyDescent="0.2">
      <c r="B49" s="27">
        <v>8250</v>
      </c>
      <c r="C49" s="27" t="s">
        <v>52</v>
      </c>
      <c r="D49" s="32">
        <v>0</v>
      </c>
      <c r="E49" s="32">
        <v>0</v>
      </c>
      <c r="F49" s="32">
        <v>0</v>
      </c>
      <c r="G49" s="32">
        <f t="shared" si="0"/>
        <v>0</v>
      </c>
    </row>
    <row r="50" spans="2:7" x14ac:dyDescent="0.2">
      <c r="B50" s="27">
        <v>8260</v>
      </c>
      <c r="C50" s="27" t="s">
        <v>51</v>
      </c>
      <c r="D50" s="32">
        <v>0</v>
      </c>
      <c r="E50" s="32">
        <v>0</v>
      </c>
      <c r="F50" s="32">
        <v>0</v>
      </c>
      <c r="G50" s="32">
        <f t="shared" si="0"/>
        <v>0</v>
      </c>
    </row>
    <row r="51" spans="2:7" x14ac:dyDescent="0.2">
      <c r="B51" s="27">
        <v>8270</v>
      </c>
      <c r="C51" s="27" t="s">
        <v>50</v>
      </c>
      <c r="D51" s="32">
        <v>0</v>
      </c>
      <c r="E51" s="32">
        <v>0</v>
      </c>
      <c r="F51" s="32">
        <v>0</v>
      </c>
      <c r="G51" s="3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G1"/>
    <mergeCell ref="B2:G2"/>
    <mergeCell ref="B3:G3"/>
  </mergeCells>
  <printOptions horizontalCentered="1"/>
  <pageMargins left="0.70866141732283472" right="0.11811023622047245" top="0.35433070866141736" bottom="0.35433070866141736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2021-10-18T17:05:07Z</cp:lastPrinted>
  <dcterms:created xsi:type="dcterms:W3CDTF">2012-12-11T20:36:24Z</dcterms:created>
  <dcterms:modified xsi:type="dcterms:W3CDTF">2021-10-18T17:07:16Z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